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645" windowWidth="14805" windowHeight="7470" tabRatio="697"/>
  </bookViews>
  <sheets>
    <sheet name="Summen" sheetId="1" r:id="rId1"/>
    <sheet name="Schlüssel" sheetId="2" r:id="rId2"/>
    <sheet name="HTA-11-22-77-81" sheetId="3" r:id="rId3"/>
    <sheet name="GAN-8-67-69" sheetId="4" r:id="rId4"/>
    <sheet name="TKN-9-68-70" sheetId="5" r:id="rId5"/>
    <sheet name="Gl7-31" sheetId="6" r:id="rId6"/>
    <sheet name="TO-25" sheetId="7" r:id="rId7"/>
    <sheet name="RP-54" sheetId="8" r:id="rId8"/>
    <sheet name="STS-29-75-27-76" sheetId="19" r:id="rId9"/>
    <sheet name="STS-Dezember" sheetId="9" r:id="rId10"/>
    <sheet name="ER-24-IR-43" sheetId="10" r:id="rId11"/>
    <sheet name="MB-28-18" sheetId="11" r:id="rId12"/>
    <sheet name="ZD-34" sheetId="12" r:id="rId13"/>
    <sheet name="GAP-93-92-94-96-95-97" sheetId="13" r:id="rId14"/>
    <sheet name="TKP-98-99-100" sheetId="14" r:id="rId15"/>
    <sheet name="Gep-13-90-74-21-47-91" sheetId="15" r:id="rId16"/>
    <sheet name="Velo-15" sheetId="16" r:id="rId17"/>
    <sheet name="TUO-60-71" sheetId="17" r:id="rId18"/>
    <sheet name="POR-Auswertung" sheetId="18" r:id="rId19"/>
  </sheets>
  <externalReferences>
    <externalReference r:id="rId20"/>
  </externalReferences>
  <definedNames>
    <definedName name="_xlnm._FilterDatabase" localSheetId="3" hidden="1">'GAN-8-67-69'!$A$10:$S$10</definedName>
    <definedName name="_xlnm.Print_Area" localSheetId="10">'ER-24-IR-43'!$A$1:$O$77</definedName>
    <definedName name="_xlnm.Print_Area" localSheetId="3">'GAN-8-67-69'!$A$1:$P$230</definedName>
    <definedName name="_xlnm.Print_Area" localSheetId="13">'GAP-93-92-94-96-95-97'!$A$1:$AB$236</definedName>
    <definedName name="_xlnm.Print_Area" localSheetId="15">'Gep-13-90-74-21-47-91'!$A$1:$AH$103</definedName>
    <definedName name="_xlnm.Print_Area" localSheetId="5">'Gl7-31'!$A$1:$L$108</definedName>
    <definedName name="_xlnm.Print_Area" localSheetId="2">'HTA-11-22-77-81'!$A$1:$W$335</definedName>
    <definedName name="_xlnm.Print_Area" localSheetId="11">'MB-28-18'!$A$1:$N$163</definedName>
    <definedName name="_xlnm.Print_Area" localSheetId="7">'RP-54'!$A$1:$I$85</definedName>
    <definedName name="_xlnm.Print_Area" localSheetId="1">Schlüssel!$A$1:$M$48</definedName>
    <definedName name="_xlnm.Print_Area" localSheetId="0">Summen!$A$1:$K$57</definedName>
    <definedName name="_xlnm.Print_Area" localSheetId="4">'TKN-9-68-70'!$A$1:$O$229</definedName>
    <definedName name="_xlnm.Print_Area" localSheetId="14">'TKP-98-99-100'!$K$1:$Y$231</definedName>
    <definedName name="_xlnm.Print_Area" localSheetId="6">'TO-25'!$A$1:$I$231</definedName>
    <definedName name="_xlnm.Print_Area" localSheetId="17">'TUO-60-71'!$A$1:$N$57</definedName>
    <definedName name="_xlnm.Print_Area" localSheetId="16">'Velo-15'!$A$1:$I$104</definedName>
    <definedName name="_xlnm.Print_Titles" localSheetId="10">'ER-24-IR-43'!$1:$11</definedName>
    <definedName name="_xlnm.Print_Titles" localSheetId="3">'GAN-8-67-69'!$1:$10</definedName>
    <definedName name="_xlnm.Print_Titles" localSheetId="13">'GAP-93-92-94-96-95-97'!$1:$15</definedName>
    <definedName name="_xlnm.Print_Titles" localSheetId="15">'Gep-13-90-74-21-47-91'!$6:$13</definedName>
    <definedName name="_xlnm.Print_Titles" localSheetId="5">'Gl7-31'!$1:$8</definedName>
    <definedName name="_xlnm.Print_Titles" localSheetId="2">'HTA-11-22-77-81'!$1:$16</definedName>
    <definedName name="_xlnm.Print_Titles" localSheetId="11">'MB-28-18'!$1:$11</definedName>
    <definedName name="_xlnm.Print_Titles" localSheetId="7">'RP-54'!$1:$11</definedName>
    <definedName name="_xlnm.Print_Titles" localSheetId="8">'STS-29-75-27-76'!$1:$11</definedName>
    <definedName name="_xlnm.Print_Titles" localSheetId="9">'STS-Dezember'!$1:$11</definedName>
    <definedName name="_xlnm.Print_Titles" localSheetId="4">'TKN-9-68-70'!$1:$10</definedName>
    <definedName name="_xlnm.Print_Titles" localSheetId="14">'TKP-98-99-100'!$6:$11</definedName>
    <definedName name="_xlnm.Print_Titles" localSheetId="6">'TO-25'!$1:$10</definedName>
    <definedName name="_xlnm.Print_Titles" localSheetId="17">'TUO-60-71'!$5:$11</definedName>
    <definedName name="_xlnm.Print_Titles" localSheetId="16">'Velo-15'!$1:$9</definedName>
    <definedName name="_xlnm.Print_Titles" localSheetId="12">'ZD-34'!$1:$10</definedName>
  </definedNames>
  <calcPr calcId="145621"/>
</workbook>
</file>

<file path=xl/calcChain.xml><?xml version="1.0" encoding="utf-8"?>
<calcChain xmlns="http://schemas.openxmlformats.org/spreadsheetml/2006/main">
  <c r="Q14" i="5" l="1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13" i="5"/>
  <c r="P12" i="4"/>
  <c r="L12" i="4"/>
  <c r="H12" i="4"/>
  <c r="A12" i="4"/>
  <c r="D41" i="1"/>
  <c r="D42" i="1"/>
  <c r="D40" i="1"/>
  <c r="M13" i="19" l="1"/>
  <c r="I13" i="19"/>
  <c r="V13" i="19" l="1"/>
  <c r="R13" i="19"/>
  <c r="D35" i="1"/>
  <c r="Y232" i="14" l="1"/>
  <c r="Y233" i="14"/>
  <c r="Y234" i="14"/>
  <c r="Y235" i="14"/>
  <c r="Y236" i="14"/>
  <c r="Y237" i="14"/>
  <c r="Y238" i="14"/>
  <c r="Y239" i="14"/>
  <c r="Y240" i="14"/>
  <c r="W232" i="14"/>
  <c r="W233" i="14"/>
  <c r="W234" i="14"/>
  <c r="W235" i="14"/>
  <c r="W236" i="14"/>
  <c r="W237" i="14"/>
  <c r="W238" i="14"/>
  <c r="W239" i="14"/>
  <c r="W240" i="14"/>
  <c r="X235" i="13" l="1"/>
  <c r="X236" i="13"/>
  <c r="T235" i="13"/>
  <c r="T236" i="13"/>
  <c r="K235" i="13"/>
  <c r="K236" i="13"/>
  <c r="K237" i="13"/>
  <c r="K238" i="13"/>
  <c r="K239" i="13"/>
  <c r="K240" i="13"/>
  <c r="K241" i="13"/>
  <c r="K242" i="13"/>
  <c r="K243" i="13"/>
  <c r="D51" i="1" l="1"/>
  <c r="H51" i="1" s="1"/>
  <c r="D50" i="1"/>
  <c r="H41" i="1"/>
  <c r="D34" i="1"/>
  <c r="H34" i="1" s="1"/>
  <c r="D38" i="1"/>
  <c r="H38" i="1" s="1"/>
  <c r="D37" i="1"/>
  <c r="H37" i="1" s="1"/>
  <c r="D28" i="1"/>
  <c r="D27" i="1"/>
  <c r="H27" i="1" s="1"/>
  <c r="D26" i="1"/>
  <c r="H26" i="1" s="1"/>
  <c r="D25" i="1"/>
  <c r="H25" i="1" s="1"/>
  <c r="D21" i="1"/>
  <c r="H21" i="1" s="1"/>
  <c r="D20" i="1"/>
  <c r="H20" i="1" s="1"/>
  <c r="D19" i="1"/>
  <c r="H19" i="1" s="1"/>
  <c r="D18" i="1"/>
  <c r="H18" i="1" s="1"/>
  <c r="D17" i="1"/>
  <c r="H17" i="1" s="1"/>
  <c r="D16" i="1"/>
  <c r="H16" i="1" s="1"/>
  <c r="D49" i="1"/>
  <c r="H49" i="1" s="1"/>
  <c r="D48" i="1"/>
  <c r="D47" i="1"/>
  <c r="H47" i="1" s="1"/>
  <c r="D46" i="1"/>
  <c r="H46" i="1" s="1"/>
  <c r="D45" i="1"/>
  <c r="H45" i="1" s="1"/>
  <c r="D44" i="1"/>
  <c r="H44" i="1" s="1"/>
  <c r="D43" i="1"/>
  <c r="H43" i="1" s="1"/>
  <c r="D33" i="1"/>
  <c r="H33" i="1" s="1"/>
  <c r="D32" i="1"/>
  <c r="H32" i="1" s="1"/>
  <c r="D31" i="1"/>
  <c r="H31" i="1" s="1"/>
  <c r="D30" i="1"/>
  <c r="H30" i="1" s="1"/>
  <c r="D29" i="1"/>
  <c r="H29" i="1" s="1"/>
  <c r="D24" i="1"/>
  <c r="H24" i="1" s="1"/>
  <c r="D23" i="1"/>
  <c r="H23" i="1" s="1"/>
  <c r="D22" i="1"/>
  <c r="H22" i="1" s="1"/>
  <c r="D15" i="1"/>
  <c r="H15" i="1" s="1"/>
  <c r="D14" i="1"/>
  <c r="H14" i="1" s="1"/>
  <c r="D13" i="1"/>
  <c r="D12" i="1"/>
  <c r="H12" i="1" s="1"/>
  <c r="AH13" i="15"/>
  <c r="AC13" i="15"/>
  <c r="X13" i="15"/>
  <c r="S13" i="15"/>
  <c r="N13" i="15"/>
  <c r="I13" i="15"/>
  <c r="B13" i="15"/>
  <c r="Y12" i="14"/>
  <c r="U12" i="14"/>
  <c r="Q12" i="14"/>
  <c r="K12" i="14"/>
  <c r="R13" i="9"/>
  <c r="I13" i="9"/>
  <c r="AB15" i="13"/>
  <c r="H35" i="1"/>
  <c r="H36" i="1"/>
  <c r="H28" i="1"/>
  <c r="H40" i="1"/>
  <c r="H48" i="1"/>
  <c r="H50" i="1"/>
  <c r="B57" i="17"/>
  <c r="A16" i="3"/>
  <c r="N12" i="17"/>
  <c r="I12" i="17"/>
  <c r="B12" i="17"/>
  <c r="H10" i="16"/>
  <c r="B10" i="16"/>
  <c r="X15" i="13"/>
  <c r="T15" i="13"/>
  <c r="O15" i="13"/>
  <c r="K15" i="13"/>
  <c r="G15" i="13"/>
  <c r="A15" i="13"/>
  <c r="H12" i="12"/>
  <c r="B12" i="12"/>
  <c r="N13" i="11"/>
  <c r="I13" i="11"/>
  <c r="B13" i="11"/>
  <c r="N13" i="10"/>
  <c r="I13" i="10"/>
  <c r="B13" i="10"/>
  <c r="V13" i="9"/>
  <c r="M13" i="9"/>
  <c r="H13" i="8"/>
  <c r="B13" i="8"/>
  <c r="H12" i="7"/>
  <c r="B12" i="7"/>
  <c r="H10" i="6"/>
  <c r="B10" i="6"/>
  <c r="O12" i="5"/>
  <c r="K12" i="5"/>
  <c r="G12" i="5"/>
  <c r="A12" i="5"/>
  <c r="V16" i="3"/>
  <c r="Q16" i="3"/>
  <c r="L16" i="3"/>
  <c r="G16" i="3"/>
  <c r="D9" i="1" l="1"/>
  <c r="D6" i="1" s="1"/>
  <c r="H13" i="1"/>
</calcChain>
</file>

<file path=xl/sharedStrings.xml><?xml version="1.0" encoding="utf-8"?>
<sst xmlns="http://schemas.openxmlformats.org/spreadsheetml/2006/main" count="9750" uniqueCount="676">
  <si>
    <t>I</t>
  </si>
  <si>
    <t>+)</t>
  </si>
  <si>
    <t xml:space="preserve"> </t>
  </si>
  <si>
    <t>Diff</t>
  </si>
  <si>
    <t>PRISMA</t>
  </si>
  <si>
    <t>No</t>
  </si>
  <si>
    <t>I.I</t>
  </si>
  <si>
    <t xml:space="preserve">AG dans le champ d'application demi-prix </t>
  </si>
  <si>
    <t>SwissPass im HA-Anwendungsbereich</t>
  </si>
  <si>
    <t xml:space="preserve">SwissPass dans le champ d'application demi-prix </t>
  </si>
  <si>
    <t>Touristik-Zusatzkarte FVP</t>
  </si>
  <si>
    <t>I.II</t>
  </si>
  <si>
    <t>2. Kl/cl</t>
  </si>
  <si>
    <t>Abonnement général (AG)</t>
  </si>
  <si>
    <t>1. Kl/cl</t>
  </si>
  <si>
    <t>Klw/scl</t>
  </si>
  <si>
    <t>I.III</t>
  </si>
  <si>
    <t>Tageskarten zu Halbtaxabonnementen  (Tk)</t>
  </si>
  <si>
    <t>Cartes journalières pour abonnement demi-prix (Cj)</t>
  </si>
  <si>
    <t>I.IV</t>
  </si>
  <si>
    <t xml:space="preserve">Gleis 7 </t>
  </si>
  <si>
    <t>Voie 7</t>
  </si>
  <si>
    <t>I.V</t>
  </si>
  <si>
    <t>Cartes-billets des TO</t>
  </si>
  <si>
    <t>I.VI</t>
  </si>
  <si>
    <t>Rail Plus</t>
  </si>
  <si>
    <t>I.VII</t>
  </si>
  <si>
    <t>Swiss Pass</t>
  </si>
  <si>
    <t>Swiss Card / Swiss Transfer Ticket ohne TO</t>
  </si>
  <si>
    <t>Swiss Card / Swiss Transfer Ticket sans TO</t>
  </si>
  <si>
    <t>I.VIII</t>
  </si>
  <si>
    <t>Passangebot Eurail</t>
  </si>
  <si>
    <t>Offres Eurail</t>
  </si>
  <si>
    <t>Inter Rail</t>
  </si>
  <si>
    <t>I.IX</t>
  </si>
  <si>
    <t>I.X</t>
  </si>
  <si>
    <t>Zivildienst</t>
  </si>
  <si>
    <t>Service civil</t>
  </si>
  <si>
    <t>I.XI</t>
  </si>
  <si>
    <t>FVP-Generalabonnemente (MAIN)</t>
  </si>
  <si>
    <t xml:space="preserve">FVP-Abonnement général (COL) </t>
  </si>
  <si>
    <t>FVP-Generalabonnemente (GA)</t>
  </si>
  <si>
    <t xml:space="preserve">FVP-Abonnement général (AG) </t>
  </si>
  <si>
    <t>I.XII</t>
  </si>
  <si>
    <t>FVP-Tageskarten (Tk)</t>
  </si>
  <si>
    <t>FVP-Cartes journalières (Cj)</t>
  </si>
  <si>
    <t>I.XIII</t>
  </si>
  <si>
    <t>I.XIV</t>
  </si>
  <si>
    <t>Selbstverlad von Fahrrädern</t>
  </si>
  <si>
    <t>Chargement des vélos par les voyageurs</t>
  </si>
  <si>
    <t>I.XV</t>
  </si>
  <si>
    <t>PRISMA-Nr der Verteilschlüssel</t>
  </si>
  <si>
    <t>PRISMA No des Cles de répartition</t>
  </si>
  <si>
    <t>Spitz verteilte Verkehre</t>
  </si>
  <si>
    <t>Parts non forfaitaires</t>
  </si>
  <si>
    <t xml:space="preserve">Generalabonnemente </t>
  </si>
  <si>
    <t>2. Klasse</t>
  </si>
  <si>
    <t xml:space="preserve">Abonnement général </t>
  </si>
  <si>
    <t>2e classe</t>
  </si>
  <si>
    <t xml:space="preserve">Tageskarten zu Halbtaxabonnementen  </t>
  </si>
  <si>
    <t>Cartes journalières pour abonnement demi-prix</t>
  </si>
  <si>
    <t xml:space="preserve">Halbtaxabonnemente </t>
  </si>
  <si>
    <t xml:space="preserve">Abonnements demi-prix </t>
  </si>
  <si>
    <t>Gepäck Schweiz</t>
  </si>
  <si>
    <t>Bagages Suisse</t>
  </si>
  <si>
    <t>Marschbefehle:</t>
  </si>
  <si>
    <t>Urlaubsreisen</t>
  </si>
  <si>
    <t>Ordres de marche:</t>
  </si>
  <si>
    <t>Voyages de congé</t>
  </si>
  <si>
    <t>Gepäck International</t>
  </si>
  <si>
    <t>Bagages International</t>
  </si>
  <si>
    <t>GA im HTA-Anwendungsbereich</t>
  </si>
  <si>
    <t>Billetkarten TO</t>
  </si>
  <si>
    <t>Einrücken &amp; Entlassen</t>
  </si>
  <si>
    <t xml:space="preserve">Entrée au service &amp; Licenciement </t>
  </si>
  <si>
    <t xml:space="preserve">Gepäck Check-In am Bahnhof </t>
  </si>
  <si>
    <t xml:space="preserve">Bagages Check-In à la gare    </t>
  </si>
  <si>
    <t>FVP</t>
  </si>
  <si>
    <t xml:space="preserve">Tageskarten </t>
  </si>
  <si>
    <t>Cartes journalières</t>
  </si>
  <si>
    <t>1. Klasse</t>
  </si>
  <si>
    <t xml:space="preserve">Cartes journalières </t>
  </si>
  <si>
    <t>1re classe</t>
  </si>
  <si>
    <t>Generalabonnemente für Mitarbeitende</t>
  </si>
  <si>
    <t>Abonnement général pour collaborateurs</t>
  </si>
  <si>
    <t>Generalabonnemente</t>
  </si>
  <si>
    <t>Militär</t>
  </si>
  <si>
    <t>Militaire</t>
  </si>
  <si>
    <t>part ETU</t>
  </si>
  <si>
    <t xml:space="preserve">Cartes journalières pour abonnement demi-prix </t>
  </si>
  <si>
    <t xml:space="preserve">Generalabonnemente  </t>
  </si>
  <si>
    <t>Klw</t>
  </si>
  <si>
    <t>scl</t>
  </si>
  <si>
    <t>Carte junior  part ETU</t>
  </si>
  <si>
    <t>Schnelles Reisegepäck</t>
  </si>
  <si>
    <t>Bagages Rapid</t>
  </si>
  <si>
    <t>Touristik-Zusatzkarte</t>
  </si>
  <si>
    <t>Carte complémentaire touristique</t>
  </si>
  <si>
    <t>FlyRailBaggage</t>
  </si>
  <si>
    <r>
      <t xml:space="preserve">Halbtaxabonnemente  (HA) 
</t>
    </r>
    <r>
      <rPr>
        <i/>
        <sz val="10"/>
        <rFont val="Arial"/>
        <family val="2"/>
      </rPr>
      <t>Abonnement demi-prix (ADT)</t>
    </r>
  </si>
  <si>
    <r>
      <t xml:space="preserve">SwissPass im HA-Anwendungsbereich 
</t>
    </r>
    <r>
      <rPr>
        <i/>
        <sz val="10"/>
        <rFont val="Arial"/>
        <family val="2"/>
      </rPr>
      <t>SwissPass dans le champ d'application demi-prix</t>
    </r>
  </si>
  <si>
    <r>
      <t xml:space="preserve">Touristik-Zusatzkarte FVP 
</t>
    </r>
    <r>
      <rPr>
        <i/>
        <sz val="10"/>
        <rFont val="Arial"/>
        <family val="2"/>
      </rPr>
      <t>Carte complémentaire touristique FVP</t>
    </r>
  </si>
  <si>
    <r>
      <t xml:space="preserve">Pauschalfahrausweise TO 
</t>
    </r>
    <r>
      <rPr>
        <i/>
        <sz val="10"/>
        <rFont val="Arial"/>
        <family val="2"/>
      </rPr>
      <t>Cartes-billets des TO</t>
    </r>
  </si>
  <si>
    <r>
      <t xml:space="preserve">Rail Plus 
</t>
    </r>
    <r>
      <rPr>
        <i/>
        <sz val="10"/>
        <rFont val="Arial"/>
        <family val="2"/>
      </rPr>
      <t>Rail Plus</t>
    </r>
  </si>
  <si>
    <r>
      <t xml:space="preserve">Passangebot Eurail 
</t>
    </r>
    <r>
      <rPr>
        <i/>
        <sz val="10"/>
        <rFont val="Arial"/>
        <family val="2"/>
      </rPr>
      <t>Offres Eurail</t>
    </r>
  </si>
  <si>
    <r>
      <t xml:space="preserve">Marschbefehle:Einrücken &amp; Entlassen 
</t>
    </r>
    <r>
      <rPr>
        <i/>
        <sz val="10"/>
        <rFont val="Arial"/>
        <family val="2"/>
      </rPr>
      <t xml:space="preserve">Ordres de marche:Entrée au service &amp; Licenciement </t>
    </r>
  </si>
  <si>
    <r>
      <t xml:space="preserve">Marschbefehle:Urlaubsreisen 
</t>
    </r>
    <r>
      <rPr>
        <i/>
        <sz val="10"/>
        <rFont val="Arial"/>
        <family val="2"/>
      </rPr>
      <t>Ordres de marche:Voyages de congé</t>
    </r>
  </si>
  <si>
    <r>
      <t xml:space="preserve">Zivildienst 
</t>
    </r>
    <r>
      <rPr>
        <i/>
        <sz val="10"/>
        <rFont val="Arial"/>
        <family val="2"/>
      </rPr>
      <t>Service civil</t>
    </r>
  </si>
  <si>
    <r>
      <t xml:space="preserve">Gepäck:SCHWEIZ Prisma 
</t>
    </r>
    <r>
      <rPr>
        <i/>
        <sz val="10"/>
        <rFont val="Arial"/>
        <family val="2"/>
      </rPr>
      <t>Bagages:SUISSE Prisma</t>
    </r>
  </si>
  <si>
    <r>
      <t xml:space="preserve">Gepäck:SCHNELLES Reisegepäck 
</t>
    </r>
    <r>
      <rPr>
        <i/>
        <sz val="10"/>
        <rFont val="Arial"/>
        <family val="2"/>
      </rPr>
      <t>Bagages:Bagages RAPID</t>
    </r>
  </si>
  <si>
    <r>
      <t xml:space="preserve">Gepäck:INTERNATIONAL 
</t>
    </r>
    <r>
      <rPr>
        <i/>
        <sz val="10"/>
        <rFont val="Arial"/>
        <family val="2"/>
      </rPr>
      <t>Bagages:INTERNATIONAL</t>
    </r>
  </si>
  <si>
    <r>
      <t xml:space="preserve">Gepäck:FlyRailBaggage 
</t>
    </r>
    <r>
      <rPr>
        <i/>
        <sz val="10"/>
        <rFont val="Arial"/>
        <family val="2"/>
      </rPr>
      <t>Bagages:FlyRailBaggage</t>
    </r>
  </si>
  <si>
    <r>
      <t xml:space="preserve">Selbstverlad von Fahrrädern 
</t>
    </r>
    <r>
      <rPr>
        <i/>
        <sz val="10"/>
        <rFont val="Arial"/>
        <family val="2"/>
      </rPr>
      <t>Chargement des vélos par les voyageurs</t>
    </r>
  </si>
  <si>
    <t>&lt;=   Ableitung von PRISMA Nr 11   *   Dérivé de PRISMA n° 11  =&gt;</t>
  </si>
  <si>
    <t>Verteilschlüssel Halbtaxabonnemente</t>
  </si>
  <si>
    <t>SP im HTA-Anwendungsbereich</t>
  </si>
  <si>
    <t>Clé de répartition Abonnements demi-prix</t>
  </si>
  <si>
    <t>AG dans champ d'application ADT</t>
  </si>
  <si>
    <t>SP dans champ d'application ADT</t>
  </si>
  <si>
    <t>Carte complémentaire</t>
  </si>
  <si>
    <t xml:space="preserve"> touristique FVP</t>
  </si>
  <si>
    <t>PRISMA Nr 11</t>
  </si>
  <si>
    <t>PRISMA Nr 22</t>
  </si>
  <si>
    <t>PRISMA Nr 77</t>
  </si>
  <si>
    <t>PRISMA Nr 81</t>
  </si>
  <si>
    <t>PRISMA n° 11</t>
  </si>
  <si>
    <t xml:space="preserve">PRISMA n° 22   </t>
  </si>
  <si>
    <t>PRISMA n° 77</t>
  </si>
  <si>
    <t>PRISMA n° 81</t>
  </si>
  <si>
    <t>Transportunternehmen   Entreprise de transport</t>
  </si>
  <si>
    <t xml:space="preserve"> Koeffizient   Coefficient</t>
  </si>
  <si>
    <t>%</t>
  </si>
  <si>
    <t xml:space="preserve"> Koeffizient  Coefficient</t>
  </si>
  <si>
    <t xml:space="preserve"> (SBB=100)</t>
  </si>
  <si>
    <t xml:space="preserve"> (ZBAG=100)</t>
  </si>
  <si>
    <t xml:space="preserve"> (JB=100)</t>
  </si>
  <si>
    <t/>
  </si>
  <si>
    <t>WAB/LW</t>
  </si>
  <si>
    <t xml:space="preserve">  +)</t>
  </si>
  <si>
    <t>LFüB</t>
  </si>
  <si>
    <t>LKüS</t>
  </si>
  <si>
    <t>&lt;&lt;&lt;</t>
  </si>
  <si>
    <t>BSB Fähr</t>
  </si>
  <si>
    <t>VLM</t>
  </si>
  <si>
    <t>TUG</t>
  </si>
  <si>
    <t>Ausgleich</t>
  </si>
  <si>
    <t xml:space="preserve">Verteilschlüssel "Generalabonnement"     </t>
  </si>
  <si>
    <r>
      <t>2.</t>
    </r>
    <r>
      <rPr>
        <b/>
        <sz val="10"/>
        <color indexed="9"/>
        <rFont val="Arial"/>
        <family val="2"/>
      </rPr>
      <t xml:space="preserve"> Kl/Cl</t>
    </r>
  </si>
  <si>
    <t>PRISMA Nr 08</t>
  </si>
  <si>
    <r>
      <t>1.</t>
    </r>
    <r>
      <rPr>
        <b/>
        <sz val="10"/>
        <color indexed="9"/>
        <rFont val="Arial"/>
        <family val="2"/>
      </rPr>
      <t xml:space="preserve"> Kl/Cl</t>
    </r>
  </si>
  <si>
    <t>PRISMA Nr 67</t>
  </si>
  <si>
    <t>Klw - Scl</t>
  </si>
  <si>
    <t>PRISMA Nr 69</t>
  </si>
  <si>
    <t xml:space="preserve">Clé de répartition "Abonnement Général" </t>
  </si>
  <si>
    <t>PRISMA n° 08</t>
  </si>
  <si>
    <t>PRISMA n° 67</t>
  </si>
  <si>
    <t>PRISMA n° 69</t>
  </si>
  <si>
    <t>BG/GE</t>
  </si>
  <si>
    <t>SBB</t>
  </si>
  <si>
    <t>AB-ab</t>
  </si>
  <si>
    <t>TPC-al</t>
  </si>
  <si>
    <t>TPC-aomc</t>
  </si>
  <si>
    <t>TPC-asd</t>
  </si>
  <si>
    <t>MBC</t>
  </si>
  <si>
    <t>BDWM-bd</t>
  </si>
  <si>
    <t>BLM</t>
  </si>
  <si>
    <t>BLS-bn</t>
  </si>
  <si>
    <t>BOB</t>
  </si>
  <si>
    <t>SOB-bt</t>
  </si>
  <si>
    <t>BLT</t>
  </si>
  <si>
    <t>ASM-bti</t>
  </si>
  <si>
    <t>TPC-bvb</t>
  </si>
  <si>
    <t>MVR-cev</t>
  </si>
  <si>
    <t>CJ</t>
  </si>
  <si>
    <t>TRN-cmn</t>
  </si>
  <si>
    <t>BLS-ebt</t>
  </si>
  <si>
    <t>FB</t>
  </si>
  <si>
    <t>FLP</t>
  </si>
  <si>
    <t>MGB-fo</t>
  </si>
  <si>
    <t>FART</t>
  </si>
  <si>
    <t>FW</t>
  </si>
  <si>
    <t>BLS-gbs</t>
  </si>
  <si>
    <t>TPF</t>
  </si>
  <si>
    <t>LEB</t>
  </si>
  <si>
    <t>ASM-rvo</t>
  </si>
  <si>
    <t>TMR-mc</t>
  </si>
  <si>
    <t>BLS-mlb</t>
  </si>
  <si>
    <t>MOB</t>
  </si>
  <si>
    <t>THURBO</t>
  </si>
  <si>
    <t>NStCM</t>
  </si>
  <si>
    <t>TRAVYS-oc</t>
  </si>
  <si>
    <t>TRAVYS-pbr</t>
  </si>
  <si>
    <t>AB-rhb</t>
  </si>
  <si>
    <t>RhB</t>
  </si>
  <si>
    <t>TRN-rvt</t>
  </si>
  <si>
    <t>RA</t>
  </si>
  <si>
    <t>BLS-sez</t>
  </si>
  <si>
    <t>SZU</t>
  </si>
  <si>
    <t>ASM-snb</t>
  </si>
  <si>
    <t>SOB-sob</t>
  </si>
  <si>
    <t>ZB</t>
  </si>
  <si>
    <t>RBS</t>
  </si>
  <si>
    <t>AB-tb</t>
  </si>
  <si>
    <t>BLS-vhb</t>
  </si>
  <si>
    <t>MGB-bvz</t>
  </si>
  <si>
    <t>WB</t>
  </si>
  <si>
    <t>WSB</t>
  </si>
  <si>
    <t>TRAVYS-ysc</t>
  </si>
  <si>
    <t>FUNIC-be</t>
  </si>
  <si>
    <t>FUNIC-bm</t>
  </si>
  <si>
    <t>BRSB</t>
  </si>
  <si>
    <t>SVB</t>
  </si>
  <si>
    <t>DMB</t>
  </si>
  <si>
    <t>GB</t>
  </si>
  <si>
    <t>ASM-ltb</t>
  </si>
  <si>
    <t>MVR-mtgn</t>
  </si>
  <si>
    <t>MIB</t>
  </si>
  <si>
    <t>RB</t>
  </si>
  <si>
    <t>AB-rhw</t>
  </si>
  <si>
    <t>SMC</t>
  </si>
  <si>
    <t>SMtS</t>
  </si>
  <si>
    <t>STI</t>
  </si>
  <si>
    <t>BBB</t>
  </si>
  <si>
    <t>TL</t>
  </si>
  <si>
    <t>TSB</t>
  </si>
  <si>
    <t>MVR-vcp</t>
  </si>
  <si>
    <t>TRN/Autovr</t>
  </si>
  <si>
    <t>WAB</t>
  </si>
  <si>
    <t>ZBB</t>
  </si>
  <si>
    <t>DBZ</t>
  </si>
  <si>
    <t>PBZ</t>
  </si>
  <si>
    <t>AeS</t>
  </si>
  <si>
    <t>SGG</t>
  </si>
  <si>
    <t>SGH</t>
  </si>
  <si>
    <t>BSG</t>
  </si>
  <si>
    <t>BLS-brs</t>
  </si>
  <si>
    <t>CGN</t>
  </si>
  <si>
    <t>SGV</t>
  </si>
  <si>
    <t>SGZ</t>
  </si>
  <si>
    <t>LNM</t>
  </si>
  <si>
    <t>BPG</t>
  </si>
  <si>
    <t>BLS-ths</t>
  </si>
  <si>
    <t>URh</t>
  </si>
  <si>
    <t>ZSG</t>
  </si>
  <si>
    <t>SBS</t>
  </si>
  <si>
    <t>FHM</t>
  </si>
  <si>
    <t>SMGN</t>
  </si>
  <si>
    <t>LAF</t>
  </si>
  <si>
    <t>ARBAG</t>
  </si>
  <si>
    <t>LRU</t>
  </si>
  <si>
    <t>CBV</t>
  </si>
  <si>
    <t>LUFAG</t>
  </si>
  <si>
    <t>TRI</t>
  </si>
  <si>
    <t>LRF</t>
  </si>
  <si>
    <t>LDN</t>
  </si>
  <si>
    <t>LDW</t>
  </si>
  <si>
    <t>LSMS-lsms</t>
  </si>
  <si>
    <t>BAB</t>
  </si>
  <si>
    <t>FE</t>
  </si>
  <si>
    <t>LSH</t>
  </si>
  <si>
    <t>LSG</t>
  </si>
  <si>
    <t>LTUO</t>
  </si>
  <si>
    <t>BMH</t>
  </si>
  <si>
    <t>LKE</t>
  </si>
  <si>
    <t>LMS</t>
  </si>
  <si>
    <t>LRE</t>
  </si>
  <si>
    <t>MBC-cg</t>
  </si>
  <si>
    <t>SRI</t>
  </si>
  <si>
    <t>DB/SH</t>
  </si>
  <si>
    <t>SBG</t>
  </si>
  <si>
    <t>BSB Quer</t>
  </si>
  <si>
    <t>FS Domo</t>
  </si>
  <si>
    <t>FS Luino</t>
  </si>
  <si>
    <t>SSIF</t>
  </si>
  <si>
    <t>ZVV</t>
  </si>
  <si>
    <t>BLS/SBB</t>
  </si>
  <si>
    <t>MGB/PAG</t>
  </si>
  <si>
    <t>POSTBUS A</t>
  </si>
  <si>
    <t>TPCM</t>
  </si>
  <si>
    <t>TUB</t>
  </si>
  <si>
    <t>BUM</t>
  </si>
  <si>
    <t>BS</t>
  </si>
  <si>
    <t>ALB</t>
  </si>
  <si>
    <t>SVB/kmb</t>
  </si>
  <si>
    <t>TPC/Autova</t>
  </si>
  <si>
    <t>TUD</t>
  </si>
  <si>
    <t>APB</t>
  </si>
  <si>
    <t>VSK-bkk</t>
  </si>
  <si>
    <t>CB</t>
  </si>
  <si>
    <t>AVJ</t>
  </si>
  <si>
    <t>AMSA</t>
  </si>
  <si>
    <t>SNL Auto</t>
  </si>
  <si>
    <t>TPN</t>
  </si>
  <si>
    <t>VBD</t>
  </si>
  <si>
    <t>BNP</t>
  </si>
  <si>
    <t>MGB/asng</t>
  </si>
  <si>
    <t>AB Auto</t>
  </si>
  <si>
    <t>MBC Auto</t>
  </si>
  <si>
    <t>BCS</t>
  </si>
  <si>
    <t>SBC</t>
  </si>
  <si>
    <t>BRER</t>
  </si>
  <si>
    <t>VBG</t>
  </si>
  <si>
    <t>BWS</t>
  </si>
  <si>
    <t>PAG/RA</t>
  </si>
  <si>
    <t>TPF/tf</t>
  </si>
  <si>
    <t>TRN/tc</t>
  </si>
  <si>
    <t>BOGG</t>
  </si>
  <si>
    <t>TRN/Autrvt</t>
  </si>
  <si>
    <t>SBF</t>
  </si>
  <si>
    <t>VBH</t>
  </si>
  <si>
    <t>PAG</t>
  </si>
  <si>
    <t>SZU Auto</t>
  </si>
  <si>
    <t>BLWE</t>
  </si>
  <si>
    <t>AAGL</t>
  </si>
  <si>
    <t>AAGR</t>
  </si>
  <si>
    <t>AFA</t>
  </si>
  <si>
    <t>AAGU</t>
  </si>
  <si>
    <t>FART Auto</t>
  </si>
  <si>
    <t>TPC/Auaomc</t>
  </si>
  <si>
    <t>ARAG</t>
  </si>
  <si>
    <t>VBL</t>
  </si>
  <si>
    <t>BVB</t>
  </si>
  <si>
    <t>SVB Auto</t>
  </si>
  <si>
    <t>AWA</t>
  </si>
  <si>
    <t>CJ Auto</t>
  </si>
  <si>
    <t>TPF Auto</t>
  </si>
  <si>
    <t>TMR Auto</t>
  </si>
  <si>
    <t>VBSH</t>
  </si>
  <si>
    <t>VZO</t>
  </si>
  <si>
    <t>ZVB</t>
  </si>
  <si>
    <t>BBA</t>
  </si>
  <si>
    <t>AAGS</t>
  </si>
  <si>
    <t>AOT</t>
  </si>
  <si>
    <t>RVSH</t>
  </si>
  <si>
    <t>VBZ</t>
  </si>
  <si>
    <t>RBS Auto</t>
  </si>
  <si>
    <t>MGB/Autofo</t>
  </si>
  <si>
    <t>TPC/Autbvb</t>
  </si>
  <si>
    <t>TSD-asdt</t>
  </si>
  <si>
    <t>LLB</t>
  </si>
  <si>
    <t>AS</t>
  </si>
  <si>
    <t>ARL</t>
  </si>
  <si>
    <t>ABl</t>
  </si>
  <si>
    <t>RhB Auto</t>
  </si>
  <si>
    <t>TRAVYS/ays</t>
  </si>
  <si>
    <t>ASM Auto</t>
  </si>
  <si>
    <t>BLAG</t>
  </si>
  <si>
    <t>RBL</t>
  </si>
  <si>
    <t>VMCV</t>
  </si>
  <si>
    <t>BLT Auto</t>
  </si>
  <si>
    <t>TPG</t>
  </si>
  <si>
    <t>SBW</t>
  </si>
  <si>
    <t>BSU</t>
  </si>
  <si>
    <t>VBSG</t>
  </si>
  <si>
    <t>RVBW</t>
  </si>
  <si>
    <t>ASGS</t>
  </si>
  <si>
    <t>VB</t>
  </si>
  <si>
    <t>BGU</t>
  </si>
  <si>
    <t>TRAVYS/tpy</t>
  </si>
  <si>
    <t>REGO</t>
  </si>
  <si>
    <t>BDWM/Autwm</t>
  </si>
  <si>
    <t>TPL</t>
  </si>
  <si>
    <t>GA-Anwendungsbereich  *  Champ d'Application AG</t>
  </si>
  <si>
    <t>I.III    Verteilschlüssel / Clé de répartition</t>
  </si>
  <si>
    <r>
      <t xml:space="preserve">"Tageskarten zu Halbtaxabonnementen" </t>
    </r>
    <r>
      <rPr>
        <b/>
        <sz val="8"/>
        <rFont val="Arial"/>
        <family val="2"/>
      </rPr>
      <t xml:space="preserve"> </t>
    </r>
  </si>
  <si>
    <t>PRISMA Nr 09</t>
  </si>
  <si>
    <t>PRISMA Nr 68</t>
  </si>
  <si>
    <t>PRISMA Nr 70</t>
  </si>
  <si>
    <t>"Cartes journalières pour</t>
  </si>
  <si>
    <t>PRISMA n° 09</t>
  </si>
  <si>
    <t>PRISMA n° 68</t>
  </si>
  <si>
    <t>PRISMA n° 70</t>
  </si>
  <si>
    <t xml:space="preserve">  abonnement demi-prix"</t>
  </si>
  <si>
    <t>Transportunternehmen  Entreprise de transport</t>
  </si>
  <si>
    <t>Verteilschlüssel    "Gleis 7"</t>
  </si>
  <si>
    <t>-   PRISMA Nr 31</t>
  </si>
  <si>
    <t xml:space="preserve">Clé de répartition "Voie 7" </t>
  </si>
  <si>
    <t>-   PRISMA  n° 31</t>
  </si>
  <si>
    <t>MVR-las</t>
  </si>
  <si>
    <t>MS</t>
  </si>
  <si>
    <t>Verteilschlüssel "Pauschalfahrausweise TO"</t>
  </si>
  <si>
    <t xml:space="preserve"> -  PRISMA Nr 25</t>
  </si>
  <si>
    <t xml:space="preserve">Clé de répartition "cartes-billets des TO" </t>
  </si>
  <si>
    <t xml:space="preserve"> -  PRISMA n° 25</t>
  </si>
  <si>
    <t xml:space="preserve">Verteilschlüssel     &gt; Rail Plus &lt;   </t>
  </si>
  <si>
    <t xml:space="preserve"> -  PRISMA Nr 54 </t>
  </si>
  <si>
    <t>Basis:  Halbtaxabonnement und T 716</t>
  </si>
  <si>
    <t xml:space="preserve">Clé de répartition  &gt; Rail Plus &lt;         </t>
  </si>
  <si>
    <t xml:space="preserve"> -  PRISMA n° 54</t>
  </si>
  <si>
    <t>Base:  Abonnement demi-tarif et T 716</t>
  </si>
  <si>
    <t>GGB</t>
  </si>
  <si>
    <t>PB</t>
  </si>
  <si>
    <t>LSS</t>
  </si>
  <si>
    <t>Verteilschlüssel STS</t>
  </si>
  <si>
    <t>Swiss Card</t>
  </si>
  <si>
    <t>Clé de répartition STS</t>
  </si>
  <si>
    <t>Swiss Transfer Ticket</t>
  </si>
  <si>
    <t>PRISMA Nr 29</t>
  </si>
  <si>
    <t>PRISMA Nr 75</t>
  </si>
  <si>
    <t>PRISMA Nr 27</t>
  </si>
  <si>
    <t>PRISMA Nr 76</t>
  </si>
  <si>
    <t>PRISMA n° 29</t>
  </si>
  <si>
    <t>PRISMA n° 75</t>
  </si>
  <si>
    <t>PRISMA n° 27</t>
  </si>
  <si>
    <t>PRISMA n° 76</t>
  </si>
  <si>
    <t>Verteilschlüssel</t>
  </si>
  <si>
    <t>internationaler Verkehr</t>
  </si>
  <si>
    <t>Clé de répartition</t>
  </si>
  <si>
    <t>PRISMA Nr 24</t>
  </si>
  <si>
    <t>PRISMA Nr 43</t>
  </si>
  <si>
    <t>Traffic international</t>
  </si>
  <si>
    <t>PRISMA n° 24</t>
  </si>
  <si>
    <t>PRISMA n° 43</t>
  </si>
  <si>
    <t>Verteilschlüssel Marschbefehle</t>
  </si>
  <si>
    <t>Einrücken+Entlassen+Dienstreisen</t>
  </si>
  <si>
    <t>Entrée au service, licenciement     et voyages en service</t>
  </si>
  <si>
    <t>Clé de répartition         Ordres de marche</t>
  </si>
  <si>
    <t>PRISMA Nr 28</t>
  </si>
  <si>
    <t>PRISMA Nr 18</t>
  </si>
  <si>
    <t>PRISMA n° 28</t>
  </si>
  <si>
    <t>PRISMA n° 18</t>
  </si>
  <si>
    <t>SNL</t>
  </si>
  <si>
    <t>EB</t>
  </si>
  <si>
    <t>BBE</t>
  </si>
  <si>
    <t>LWE</t>
  </si>
  <si>
    <t>LLG</t>
  </si>
  <si>
    <t>LSC</t>
  </si>
  <si>
    <t>HKDS</t>
  </si>
  <si>
    <t>LJK</t>
  </si>
  <si>
    <t>LESt</t>
  </si>
  <si>
    <t>Verteilschlüssel "Zivildienst"</t>
  </si>
  <si>
    <t>PRISMA Nr 34</t>
  </si>
  <si>
    <t>Clé de répartition "Service civil"</t>
  </si>
  <si>
    <t>PRISMA n° 34</t>
  </si>
  <si>
    <t>&lt;=   GA-Anwendungsbereich  *  Champ d'Application AG   =&gt;</t>
  </si>
  <si>
    <r>
      <t xml:space="preserve">Verteilschlüssel </t>
    </r>
    <r>
      <rPr>
        <b/>
        <sz val="11"/>
        <rFont val="Arial"/>
        <family val="2"/>
      </rPr>
      <t>FVP</t>
    </r>
  </si>
  <si>
    <t>Teil 1: GA</t>
  </si>
  <si>
    <r>
      <t xml:space="preserve">Clé de répartition </t>
    </r>
    <r>
      <rPr>
        <b/>
        <sz val="11"/>
        <rFont val="Arial"/>
        <family val="2"/>
      </rPr>
      <t>FVP</t>
    </r>
  </si>
  <si>
    <t>Part 1: AG</t>
  </si>
  <si>
    <t>Part 2: Cj</t>
  </si>
  <si>
    <t>Verteilschlüssel    "Selbstverlad von Fahrrädern"                      -  PRISMA Nr 15</t>
  </si>
  <si>
    <t>Clé de répartition "Chargement des vélos par les voyageurs"   - PRISMA  n° 15</t>
  </si>
  <si>
    <t>FMB</t>
  </si>
  <si>
    <t>LLAT</t>
  </si>
  <si>
    <t>Marschbefehle  Ordres de mache</t>
  </si>
  <si>
    <t>Junior-Karte       Carte junior</t>
  </si>
  <si>
    <t>diverse Verteilschlüssel</t>
  </si>
  <si>
    <t>PRISMA Nr 60</t>
  </si>
  <si>
    <t>PRISMA Nr 71</t>
  </si>
  <si>
    <t>Clé de répartition diverses</t>
  </si>
  <si>
    <t>PRISMA n° 60</t>
  </si>
  <si>
    <t>PRISMA n° 71</t>
  </si>
  <si>
    <t xml:space="preserve"> (ZVV=100)</t>
  </si>
  <si>
    <t>TRN-tn</t>
  </si>
  <si>
    <t>SBB Bus</t>
  </si>
  <si>
    <t>SAD Auto</t>
  </si>
  <si>
    <t>ABF</t>
  </si>
  <si>
    <t>MVR/HR</t>
  </si>
  <si>
    <t>SMF-lsm</t>
  </si>
  <si>
    <t>Verteilschlüssel Gepäck</t>
  </si>
  <si>
    <t>/</t>
  </si>
  <si>
    <t>Clé de répartition Bagages</t>
  </si>
  <si>
    <t>Schweiz (Prisma)</t>
  </si>
  <si>
    <t>International</t>
  </si>
  <si>
    <t>Check-In</t>
  </si>
  <si>
    <t>Fly-Rail-Baggage</t>
  </si>
  <si>
    <t>Suisse (Prisma)</t>
  </si>
  <si>
    <t>Bagages rapid</t>
  </si>
  <si>
    <t xml:space="preserve">  Transportunternehmung Entreprise de transport</t>
  </si>
  <si>
    <t>BLS-bls</t>
  </si>
  <si>
    <t>JB</t>
  </si>
  <si>
    <t xml:space="preserve"> (993=100)</t>
  </si>
  <si>
    <t>RT100 Anteile</t>
  </si>
  <si>
    <t>VöV</t>
  </si>
  <si>
    <t>Beträge in CHF inkl. MWST</t>
  </si>
  <si>
    <t>Filter</t>
  </si>
  <si>
    <t>AbrMonat :</t>
  </si>
  <si>
    <t>AnzahlFahrausweise</t>
  </si>
  <si>
    <t>AnzahlReisende</t>
  </si>
  <si>
    <t>AnzahlGratis</t>
  </si>
  <si>
    <t>FahrtenAbgTU</t>
  </si>
  <si>
    <t>FahrtenBeteilTU</t>
  </si>
  <si>
    <t>PersKMTotal</t>
  </si>
  <si>
    <t>PersKMBeteilTU</t>
  </si>
  <si>
    <t>EinnahmenAlleTU</t>
  </si>
  <si>
    <t>EinnahmenBeteilTU</t>
  </si>
  <si>
    <t>AnteilBeteilTU</t>
  </si>
  <si>
    <t>Spitz verteilte Anteile</t>
  </si>
  <si>
    <t>Generalabonnement 2. Klasse</t>
  </si>
  <si>
    <t>Tageskarten 2. Klasse</t>
  </si>
  <si>
    <t>Halbtax-Abonnement</t>
  </si>
  <si>
    <t>Militär-Urlauber</t>
  </si>
  <si>
    <t>Gepäck IP</t>
  </si>
  <si>
    <t>Billettkarten der TO</t>
  </si>
  <si>
    <t>Swiss Transfer T. / SCd 2. Kl.</t>
  </si>
  <si>
    <t>Marschbefehle</t>
  </si>
  <si>
    <t>Swiss Pass 2. Kl.</t>
  </si>
  <si>
    <t>Gleis 7</t>
  </si>
  <si>
    <t>Check-in am Bahnhof</t>
  </si>
  <si>
    <t>FVP Tageskarten 2. Kl.</t>
  </si>
  <si>
    <t>FVP Tageskarten 1. Kl.</t>
  </si>
  <si>
    <t>FVP KLW Dfk</t>
  </si>
  <si>
    <t>FVP Generalabonnemente 1. Kl.</t>
  </si>
  <si>
    <t>Militär TUN</t>
  </si>
  <si>
    <t>FVP Generalabonnemente 2. Kl.</t>
  </si>
  <si>
    <t>Generalabonnement 1. Klasse</t>
  </si>
  <si>
    <t>Tageskarten 1. Klasse</t>
  </si>
  <si>
    <t>Generalabonnement KLW</t>
  </si>
  <si>
    <t>Tageskarten KLW</t>
  </si>
  <si>
    <t>Junior Anteil TUN</t>
  </si>
  <si>
    <t>Swiss Pass 1. Kl.</t>
  </si>
  <si>
    <t>Swiss Transfer T. / SCd 1. Kl.</t>
  </si>
  <si>
    <t>SP im HA-Anwendungsbereich</t>
  </si>
  <si>
    <t>FVP Touristik-Zusatzkarte</t>
  </si>
  <si>
    <t>FVP GA 2. Klasse (Mitarbeiter)</t>
  </si>
  <si>
    <t>PRISMA Nr 93</t>
  </si>
  <si>
    <t>PRISMA n° 93</t>
  </si>
  <si>
    <t>PRISMA n° 92</t>
  </si>
  <si>
    <t>PRISMA Nr 92</t>
  </si>
  <si>
    <t>PRISMA Nr 94</t>
  </si>
  <si>
    <t>PRISMA n° 94</t>
  </si>
  <si>
    <t>PRISMA n° 96</t>
  </si>
  <si>
    <t>PRISMA Nr 96</t>
  </si>
  <si>
    <t>PRISMA Nr 95</t>
  </si>
  <si>
    <t>PRISMA n° 95</t>
  </si>
  <si>
    <t>PRISMA Nr 97</t>
  </si>
  <si>
    <t>PRISMA n° 97</t>
  </si>
  <si>
    <t>Generalabonnement FVP (MAIN)</t>
  </si>
  <si>
    <t>Abonnement général FVP (COL)</t>
  </si>
  <si>
    <t>Generalabonnement FVP</t>
  </si>
  <si>
    <t>Abonnement général FVP</t>
  </si>
  <si>
    <t>BRB</t>
  </si>
  <si>
    <t>TBBU</t>
  </si>
  <si>
    <t>BET</t>
  </si>
  <si>
    <t>HB</t>
  </si>
  <si>
    <t>MG</t>
  </si>
  <si>
    <t>NB</t>
  </si>
  <si>
    <t>BOB-spb</t>
  </si>
  <si>
    <t>LSMS-sbm</t>
  </si>
  <si>
    <t>SthB</t>
  </si>
  <si>
    <t>DIH</t>
  </si>
  <si>
    <t>BGF</t>
  </si>
  <si>
    <t>LWM</t>
  </si>
  <si>
    <t>TCP</t>
  </si>
  <si>
    <t>LGH</t>
  </si>
  <si>
    <t>SSAF</t>
  </si>
  <si>
    <t>PSFS</t>
  </si>
  <si>
    <t>BDGAG</t>
  </si>
  <si>
    <t>LKS</t>
  </si>
  <si>
    <t>LSF</t>
  </si>
  <si>
    <t>BCD</t>
  </si>
  <si>
    <t>NHB</t>
  </si>
  <si>
    <t>SHAG</t>
  </si>
  <si>
    <t>LGJ</t>
  </si>
  <si>
    <t>LKR</t>
  </si>
  <si>
    <t>AGS</t>
  </si>
  <si>
    <t>LHB</t>
  </si>
  <si>
    <t>BBWAG</t>
  </si>
  <si>
    <t>TTM-tmpf</t>
  </si>
  <si>
    <t>G3AG</t>
  </si>
  <si>
    <t>MBF</t>
  </si>
  <si>
    <t>FE/FE</t>
  </si>
  <si>
    <t>LSMS/MS</t>
  </si>
  <si>
    <t>LMM</t>
  </si>
  <si>
    <t>LBB</t>
  </si>
  <si>
    <t>LRR</t>
  </si>
  <si>
    <t>BEAG</t>
  </si>
  <si>
    <t>LSBR</t>
  </si>
  <si>
    <t>CIT</t>
  </si>
  <si>
    <t>PIZAG</t>
  </si>
  <si>
    <t>PBF-stp</t>
  </si>
  <si>
    <t>RMA-tapm</t>
  </si>
  <si>
    <t>ZBAG</t>
  </si>
  <si>
    <t>LABB</t>
  </si>
  <si>
    <t>GGM</t>
  </si>
  <si>
    <t>BHAG</t>
  </si>
  <si>
    <t>GKO</t>
  </si>
  <si>
    <t>PAGC</t>
  </si>
  <si>
    <t>TVZG</t>
  </si>
  <si>
    <t>TVAG</t>
  </si>
  <si>
    <t>CTNE</t>
  </si>
  <si>
    <t>CTGE</t>
  </si>
  <si>
    <t>CTV</t>
  </si>
  <si>
    <t>TVSZ</t>
  </si>
  <si>
    <t>TVOst</t>
  </si>
  <si>
    <t>TNW</t>
  </si>
  <si>
    <t>ZVV-Ost</t>
  </si>
  <si>
    <t>ZVV-AG</t>
  </si>
  <si>
    <t>ZVV-SZ/ZG</t>
  </si>
  <si>
    <t>ZVV-SH</t>
  </si>
  <si>
    <t>TVOENG</t>
  </si>
  <si>
    <t>TVSH</t>
  </si>
  <si>
    <t>CTIFR</t>
  </si>
  <si>
    <t>TV Libero</t>
  </si>
  <si>
    <t>AVG</t>
  </si>
  <si>
    <t xml:space="preserve">Generalabonnemente  (GA) </t>
  </si>
  <si>
    <r>
      <t xml:space="preserve">Gleis 7  
</t>
    </r>
    <r>
      <rPr>
        <i/>
        <sz val="10"/>
        <rFont val="Arial"/>
        <family val="2"/>
      </rPr>
      <t>Voie 7</t>
    </r>
  </si>
  <si>
    <t>Clés de répartition diverses des ETL</t>
  </si>
  <si>
    <r>
      <t xml:space="preserve">GA im HA-Anwendungsbereich 
</t>
    </r>
    <r>
      <rPr>
        <i/>
        <sz val="10"/>
        <rFont val="Arial"/>
        <family val="2"/>
      </rPr>
      <t xml:space="preserve">AG dans le champ d'application demi-prix </t>
    </r>
  </si>
  <si>
    <r>
      <t xml:space="preserve">Inter Rail 
</t>
    </r>
    <r>
      <rPr>
        <i/>
        <sz val="10"/>
        <rFont val="Arial"/>
        <family val="2"/>
      </rPr>
      <t>Inter Rail</t>
    </r>
  </si>
  <si>
    <r>
      <t xml:space="preserve">Gepäck:Check-In am Bahnhof 
</t>
    </r>
    <r>
      <rPr>
        <i/>
        <sz val="10"/>
        <rFont val="Arial"/>
        <family val="2"/>
      </rPr>
      <t xml:space="preserve">Bagages:Check-In à la gare </t>
    </r>
    <r>
      <rPr>
        <sz val="10"/>
        <rFont val="Arial"/>
        <family val="2"/>
      </rPr>
      <t xml:space="preserve"> </t>
    </r>
  </si>
  <si>
    <t>TIA</t>
  </si>
  <si>
    <r>
      <t>PRISMA Nr/N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13</t>
    </r>
  </si>
  <si>
    <r>
      <t>PRISMA Nr/N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90</t>
    </r>
  </si>
  <si>
    <r>
      <t>PRISMA Nr/N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74</t>
    </r>
  </si>
  <si>
    <r>
      <t>PRISMA Nr/N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 21</t>
    </r>
  </si>
  <si>
    <r>
      <t>PRISMA Nr/N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 47</t>
    </r>
  </si>
  <si>
    <r>
      <t>PRISMA Nr/N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 91</t>
    </r>
  </si>
  <si>
    <t>PRISMA-Code 490 (ZVV) exklusiv TUO</t>
  </si>
  <si>
    <t>Anhang TUO                 Annexe ETL</t>
  </si>
  <si>
    <t>Diverse TUO-Schlüssel</t>
  </si>
  <si>
    <t>Anteil TUO</t>
  </si>
  <si>
    <t>Juniorkarte  Anteil TUO</t>
  </si>
  <si>
    <t>TL-lo</t>
  </si>
  <si>
    <t>BOS/rtb</t>
  </si>
  <si>
    <t>SWAG</t>
  </si>
  <si>
    <t>LORB</t>
  </si>
  <si>
    <t xml:space="preserve">TM </t>
  </si>
  <si>
    <t>BSAG</t>
  </si>
  <si>
    <t>TVLUOWNW3</t>
  </si>
  <si>
    <t>BOS/wimo</t>
  </si>
  <si>
    <t>SNCF STS</t>
  </si>
  <si>
    <t>PRISMA Nr 98</t>
  </si>
  <si>
    <t>PRISMA n° 98</t>
  </si>
  <si>
    <t>PRISMA Nr 99</t>
  </si>
  <si>
    <t>PRISMA n° 99</t>
  </si>
  <si>
    <t>PRISMA Nr 100</t>
  </si>
  <si>
    <t>PRISMA n° 100</t>
  </si>
  <si>
    <t>I.XII Verteilschlüssel FVP</t>
  </si>
  <si>
    <t>Teil 2: TK</t>
  </si>
  <si>
    <t>Bagages destination ouverte</t>
  </si>
  <si>
    <t>Gepäck Destination offen</t>
  </si>
  <si>
    <t>Gepäck Destination offen
Bagages destination ouverte</t>
  </si>
  <si>
    <t>Destination offen</t>
  </si>
  <si>
    <t>Destination ouverte</t>
  </si>
  <si>
    <t>RTB</t>
  </si>
  <si>
    <t>TN</t>
  </si>
  <si>
    <t>TPF/Autotf</t>
  </si>
  <si>
    <t>TC</t>
  </si>
  <si>
    <t>BV</t>
  </si>
  <si>
    <t>Gepäck Schweiz Kastensystem</t>
  </si>
  <si>
    <t>Fly Rail Baggage</t>
  </si>
  <si>
    <t>FVP GA 1. Klasse für Mitarbeitende</t>
  </si>
  <si>
    <t>FVP GA 2. Klasse für Mitarbeitende</t>
  </si>
  <si>
    <t>FVP GA 1. Klasse</t>
  </si>
  <si>
    <t>FVP GA 2. Klasse</t>
  </si>
  <si>
    <t>Regional-Pass Berner Oberland</t>
  </si>
  <si>
    <t>1)</t>
  </si>
  <si>
    <t>Neue VS-Nummern/-Berechnung ab 01.12.2013: Beträge können nicht direkt verglichen werden</t>
  </si>
  <si>
    <t>Nouveaux numéros et nouveau calcul des CR dès le 1.12.2013: les montants ne peuvent pas être comparés directement</t>
  </si>
  <si>
    <t>StSS</t>
  </si>
  <si>
    <t>TDCA</t>
  </si>
  <si>
    <t>ITRT</t>
  </si>
  <si>
    <t>ETJB</t>
  </si>
  <si>
    <t>BLAG Berg</t>
  </si>
  <si>
    <t>Aus</t>
  </si>
  <si>
    <t>Aus1412</t>
  </si>
  <si>
    <t>PAG Berg</t>
  </si>
  <si>
    <t>MGB/autofo</t>
  </si>
  <si>
    <t>SBB Auto</t>
  </si>
  <si>
    <t>SRR</t>
  </si>
  <si>
    <t>TVLUOWNW</t>
  </si>
  <si>
    <t>FVP Tageskarten 2. Klasse</t>
  </si>
  <si>
    <t>FVP Tageskarten 1. Klasse</t>
  </si>
  <si>
    <t>FVP Tageskarten KLW</t>
  </si>
  <si>
    <t>INTICKET-Online-Reportingsystem V1.0.9</t>
  </si>
  <si>
    <t>SNCF</t>
  </si>
  <si>
    <t xml:space="preserve"> 201312 - 201411</t>
  </si>
  <si>
    <t>Nur im Dezember 2014 gültig</t>
  </si>
  <si>
    <t>2)</t>
  </si>
  <si>
    <r>
      <t xml:space="preserve">Auflösung der Rückstellungen/ </t>
    </r>
    <r>
      <rPr>
        <i/>
        <sz val="10"/>
        <rFont val="Arial"/>
        <family val="2"/>
      </rPr>
      <t>dissolution des provisions</t>
    </r>
  </si>
  <si>
    <t>Verteilschlüssel 2015</t>
  </si>
  <si>
    <t>Clés de répartition 2015</t>
  </si>
  <si>
    <t>Quelle InTicket/POR Periode Dez 12 bis Nov 13 / Dez 13 bis Nov 14 - "Anteil beteiligte TU" / Beträge inkl. MWST</t>
  </si>
  <si>
    <t>Origin InTicket/POR periode dec 12 jusqu'à nov 13 / dec 13 jusqu'à nov14 - "Part ET participante" / y compris la TVA</t>
  </si>
  <si>
    <t>2014-13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</si>
</sst>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000"/>
    <numFmt numFmtId="165" formatCode="0.000000"/>
    <numFmt numFmtId="166" formatCode="0.000.000"/>
    <numFmt numFmtId="167" formatCode="00"/>
    <numFmt numFmtId="168" formatCode="dd/mm/yyyy;@"/>
    <numFmt numFmtId="169" formatCode="#,##0.0\ &quot;Mio CHF&quot;"/>
    <numFmt numFmtId="170" formatCode="#,##0.00\ &quot;Mio CHF&quot;"/>
    <numFmt numFmtId="171" formatCode="\+\ #,##0\ %;[Red]\-\ #,##0\ %"/>
    <numFmt numFmtId="172" formatCode="0.000\'000"/>
    <numFmt numFmtId="173" formatCode="#,##0\ &quot;TU/ET&quot;"/>
    <numFmt numFmtId="174" formatCode="0.000\´000"/>
    <numFmt numFmtId="175" formatCode="&quot;(&quot;\ #0\ &quot;)&quot;"/>
    <numFmt numFmtId="176" formatCode="#,##0\ &quot;Bg/GdE&quot;"/>
    <numFmt numFmtId="177" formatCode="##0.000000"/>
    <numFmt numFmtId="178" formatCode="#,##0.000000"/>
  </numFmts>
  <fonts count="4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sz val="4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i/>
      <sz val="10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11"/>
      <color indexed="8"/>
      <name val="Calibri"/>
      <family val="2"/>
    </font>
    <font>
      <sz val="11"/>
      <color indexed="62"/>
      <name val="Arial"/>
      <family val="2"/>
    </font>
    <font>
      <b/>
      <sz val="10"/>
      <color indexed="10"/>
      <name val="Arial"/>
      <family val="2"/>
    </font>
    <font>
      <b/>
      <sz val="12"/>
      <color indexed="55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55"/>
      <name val="Arial"/>
      <family val="2"/>
    </font>
    <font>
      <sz val="14"/>
      <name val="Arial"/>
      <family val="2"/>
    </font>
    <font>
      <b/>
      <sz val="20"/>
      <color indexed="9"/>
      <name val="Arial"/>
      <family val="2"/>
    </font>
    <font>
      <b/>
      <sz val="12"/>
      <color indexed="9"/>
      <name val="Arial"/>
      <family val="2"/>
    </font>
    <font>
      <b/>
      <sz val="14"/>
      <color indexed="22"/>
      <name val="Arial"/>
      <family val="2"/>
    </font>
    <font>
      <b/>
      <sz val="9"/>
      <color indexed="57"/>
      <name val="Arial"/>
      <family val="2"/>
    </font>
    <font>
      <b/>
      <sz val="10"/>
      <color indexed="57"/>
      <name val="Arial"/>
      <family val="2"/>
    </font>
    <font>
      <sz val="9"/>
      <color indexed="57"/>
      <name val="Arial"/>
      <family val="2"/>
    </font>
    <font>
      <sz val="10"/>
      <color indexed="57"/>
      <name val="Arial"/>
      <family val="2"/>
    </font>
    <font>
      <sz val="9"/>
      <name val="MS Sans Serif"/>
      <family val="2"/>
    </font>
    <font>
      <b/>
      <sz val="9"/>
      <name val="MS Sans Serif"/>
      <family val="2"/>
    </font>
    <font>
      <b/>
      <i/>
      <sz val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9"/>
      <color indexed="10"/>
      <name val="Arial"/>
      <family val="2"/>
    </font>
    <font>
      <sz val="9"/>
      <color indexed="23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  <font>
      <sz val="8"/>
      <name val="Calibri"/>
      <family val="2"/>
    </font>
    <font>
      <b/>
      <vertAlign val="superscript"/>
      <sz val="10"/>
      <name val="Arial"/>
      <family val="2"/>
    </font>
    <font>
      <i/>
      <sz val="9"/>
      <color indexed="8"/>
      <name val="Arial"/>
      <family val="2"/>
    </font>
    <font>
      <i/>
      <sz val="9"/>
      <color indexed="8"/>
      <name val="Arial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23"/>
      </bottom>
      <diagonal/>
    </border>
    <border>
      <left style="thick">
        <color indexed="55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5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461">
    <xf numFmtId="0" fontId="0" fillId="0" borderId="0" xfId="0"/>
    <xf numFmtId="1" fontId="2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5" fontId="2" fillId="0" borderId="0" xfId="2" applyNumberFormat="1" applyFont="1" applyFill="1" applyBorder="1"/>
    <xf numFmtId="166" fontId="2" fillId="0" borderId="0" xfId="2" applyNumberFormat="1" applyFont="1" applyFill="1" applyBorder="1"/>
    <xf numFmtId="165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/>
    <xf numFmtId="167" fontId="2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quotePrefix="1" applyFont="1" applyAlignment="1">
      <alignment horizontal="right" vertical="center"/>
    </xf>
    <xf numFmtId="167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textRotation="90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9" fontId="9" fillId="2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7" fontId="2" fillId="0" borderId="0" xfId="0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9" fontId="9" fillId="0" borderId="0" xfId="0" applyNumberFormat="1" applyFont="1" applyFill="1" applyAlignment="1">
      <alignment horizontal="right" vertical="top" wrapText="1"/>
    </xf>
    <xf numFmtId="0" fontId="5" fillId="0" borderId="0" xfId="0" applyFont="1" applyFill="1"/>
    <xf numFmtId="0" fontId="7" fillId="0" borderId="0" xfId="0" applyFont="1" applyFill="1" applyAlignment="1">
      <alignment vertical="center" textRotation="90" wrapText="1"/>
    </xf>
    <xf numFmtId="0" fontId="2" fillId="0" borderId="0" xfId="0" applyFont="1" applyFill="1" applyAlignment="1">
      <alignment horizontal="center" vertical="top"/>
    </xf>
    <xf numFmtId="0" fontId="5" fillId="0" borderId="0" xfId="0" applyFont="1"/>
    <xf numFmtId="0" fontId="5" fillId="0" borderId="1" xfId="0" applyFont="1" applyBorder="1"/>
    <xf numFmtId="167" fontId="2" fillId="0" borderId="0" xfId="0" applyNumberFormat="1" applyFont="1" applyFill="1" applyAlignment="1">
      <alignment horizontal="center"/>
    </xf>
    <xf numFmtId="9" fontId="10" fillId="0" borderId="0" xfId="0" applyNumberFormat="1" applyFont="1" applyFill="1" applyAlignment="1">
      <alignment horizontal="right" vertical="top" wrapText="1"/>
    </xf>
    <xf numFmtId="169" fontId="11" fillId="0" borderId="0" xfId="2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169" fontId="2" fillId="0" borderId="0" xfId="2" applyNumberFormat="1" applyFont="1" applyFill="1" applyBorder="1" applyAlignment="1">
      <alignment horizontal="center" vertical="center"/>
    </xf>
    <xf numFmtId="169" fontId="11" fillId="0" borderId="2" xfId="0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4" fontId="2" fillId="0" borderId="0" xfId="2" applyNumberFormat="1" applyFont="1" applyFill="1" applyBorder="1" applyAlignment="1">
      <alignment horizontal="left"/>
    </xf>
    <xf numFmtId="170" fontId="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/>
    <xf numFmtId="164" fontId="13" fillId="0" borderId="0" xfId="2" applyNumberFormat="1" applyFont="1" applyFill="1" applyBorder="1" applyAlignment="1">
      <alignment horizontal="left"/>
    </xf>
    <xf numFmtId="166" fontId="13" fillId="0" borderId="0" xfId="2" applyNumberFormat="1" applyFont="1" applyFill="1" applyBorder="1"/>
    <xf numFmtId="0" fontId="13" fillId="0" borderId="0" xfId="2" applyFont="1" applyFill="1" applyBorder="1"/>
    <xf numFmtId="170" fontId="2" fillId="0" borderId="0" xfId="2" applyNumberFormat="1" applyFont="1" applyFill="1" applyBorder="1" applyAlignment="1" applyProtection="1">
      <alignment horizontal="right" vertical="top"/>
      <protection locked="0"/>
    </xf>
    <xf numFmtId="170" fontId="2" fillId="0" borderId="0" xfId="2" applyNumberFormat="1" applyFont="1" applyFill="1" applyBorder="1" applyAlignment="1" applyProtection="1">
      <alignment horizontal="center" vertical="top"/>
      <protection locked="0"/>
    </xf>
    <xf numFmtId="1" fontId="2" fillId="0" borderId="0" xfId="0" applyNumberFormat="1" applyFont="1"/>
    <xf numFmtId="1" fontId="13" fillId="0" borderId="0" xfId="0" applyNumberFormat="1" applyFont="1"/>
    <xf numFmtId="1" fontId="9" fillId="0" borderId="0" xfId="0" quotePrefix="1" applyNumberFormat="1" applyFont="1" applyAlignment="1">
      <alignment horizontal="right" vertical="center"/>
    </xf>
    <xf numFmtId="164" fontId="9" fillId="0" borderId="0" xfId="2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wrapText="1"/>
    </xf>
    <xf numFmtId="0" fontId="11" fillId="0" borderId="0" xfId="2" applyFont="1" applyFill="1" applyBorder="1"/>
    <xf numFmtId="0" fontId="3" fillId="0" borderId="0" xfId="2" applyFont="1" applyFill="1" applyBorder="1" applyAlignment="1">
      <alignment horizontal="right"/>
    </xf>
    <xf numFmtId="168" fontId="3" fillId="0" borderId="0" xfId="2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7" fontId="11" fillId="0" borderId="0" xfId="2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65" fontId="13" fillId="0" borderId="0" xfId="2" applyNumberFormat="1" applyFont="1" applyFill="1" applyBorder="1"/>
    <xf numFmtId="164" fontId="2" fillId="0" borderId="0" xfId="2" applyNumberFormat="1" applyFont="1" applyFill="1" applyBorder="1" applyAlignment="1">
      <alignment horizontal="left" wrapText="1"/>
    </xf>
    <xf numFmtId="1" fontId="2" fillId="0" borderId="0" xfId="2" applyNumberFormat="1" applyFont="1" applyFill="1" applyBorder="1" applyAlignment="1">
      <alignment horizontal="left" vertical="top"/>
    </xf>
    <xf numFmtId="167" fontId="2" fillId="0" borderId="0" xfId="2" applyNumberFormat="1" applyFont="1" applyFill="1" applyBorder="1" applyAlignment="1">
      <alignment vertical="center"/>
    </xf>
    <xf numFmtId="170" fontId="2" fillId="0" borderId="0" xfId="2" applyNumberFormat="1" applyFont="1" applyFill="1" applyBorder="1" applyAlignment="1" applyProtection="1">
      <alignment vertical="center"/>
      <protection locked="0"/>
    </xf>
    <xf numFmtId="166" fontId="2" fillId="0" borderId="0" xfId="2" applyNumberFormat="1" applyFont="1" applyFill="1" applyBorder="1" applyAlignment="1">
      <alignment wrapText="1"/>
    </xf>
    <xf numFmtId="170" fontId="2" fillId="0" borderId="0" xfId="2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/>
    <xf numFmtId="0" fontId="2" fillId="0" borderId="0" xfId="1" applyFont="1"/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72" fontId="2" fillId="0" borderId="0" xfId="1" applyNumberFormat="1" applyFont="1"/>
    <xf numFmtId="172" fontId="11" fillId="0" borderId="0" xfId="1" applyNumberFormat="1" applyFont="1"/>
    <xf numFmtId="172" fontId="2" fillId="0" borderId="0" xfId="1" applyNumberFormat="1" applyFont="1" applyFill="1"/>
    <xf numFmtId="0" fontId="3" fillId="0" borderId="0" xfId="1" applyNumberFormat="1" applyFont="1"/>
    <xf numFmtId="172" fontId="19" fillId="0" borderId="0" xfId="1" applyNumberFormat="1" applyFont="1"/>
    <xf numFmtId="0" fontId="11" fillId="0" borderId="0" xfId="0" applyFont="1" applyAlignment="1">
      <alignment horizontal="left"/>
    </xf>
    <xf numFmtId="0" fontId="21" fillId="0" borderId="0" xfId="0" applyFont="1" applyFill="1" applyAlignment="1"/>
    <xf numFmtId="0" fontId="11" fillId="0" borderId="3" xfId="0" applyFont="1" applyBorder="1" applyAlignment="1">
      <alignment horizontal="left"/>
    </xf>
    <xf numFmtId="0" fontId="11" fillId="0" borderId="0" xfId="0" applyFont="1"/>
    <xf numFmtId="0" fontId="11" fillId="0" borderId="0" xfId="0" applyFont="1" applyFill="1" applyAlignment="1">
      <alignment horizontal="left"/>
    </xf>
    <xf numFmtId="0" fontId="11" fillId="0" borderId="0" xfId="0" applyFont="1" applyBorder="1" applyAlignment="1">
      <alignment horizontal="left"/>
    </xf>
    <xf numFmtId="0" fontId="22" fillId="0" borderId="0" xfId="0" applyFont="1"/>
    <xf numFmtId="172" fontId="7" fillId="0" borderId="0" xfId="0" applyNumberFormat="1" applyFont="1"/>
    <xf numFmtId="0" fontId="0" fillId="0" borderId="0" xfId="0" applyAlignment="1"/>
    <xf numFmtId="0" fontId="7" fillId="0" borderId="0" xfId="0" applyFont="1"/>
    <xf numFmtId="0" fontId="23" fillId="0" borderId="3" xfId="0" applyFont="1" applyBorder="1" applyAlignment="1">
      <alignment horizontal="left"/>
    </xf>
    <xf numFmtId="0" fontId="9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Fill="1" applyAlignment="1">
      <alignment horizontal="left"/>
    </xf>
    <xf numFmtId="0" fontId="23" fillId="0" borderId="0" xfId="0" applyFont="1" applyAlignment="1">
      <alignment horizontal="right" vertical="top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172" fontId="11" fillId="0" borderId="0" xfId="0" applyNumberFormat="1" applyFont="1"/>
    <xf numFmtId="0" fontId="11" fillId="0" borderId="0" xfId="0" applyFont="1" applyFill="1" applyBorder="1" applyAlignment="1">
      <alignment horizontal="left"/>
    </xf>
    <xf numFmtId="0" fontId="7" fillId="0" borderId="0" xfId="0" applyFont="1" applyFill="1"/>
    <xf numFmtId="172" fontId="11" fillId="0" borderId="0" xfId="0" applyNumberFormat="1" applyFont="1" applyAlignment="1">
      <alignment horizontal="left"/>
    </xf>
    <xf numFmtId="172" fontId="24" fillId="0" borderId="0" xfId="0" applyNumberFormat="1" applyFont="1" applyFill="1" applyBorder="1" applyAlignment="1">
      <alignment horizontal="right" vertical="center" wrapText="1"/>
    </xf>
    <xf numFmtId="172" fontId="24" fillId="0" borderId="0" xfId="0" applyNumberFormat="1" applyFont="1" applyFill="1" applyBorder="1" applyAlignment="1">
      <alignment vertical="center" wrapText="1"/>
    </xf>
    <xf numFmtId="1" fontId="11" fillId="0" borderId="0" xfId="0" applyNumberFormat="1" applyFont="1"/>
    <xf numFmtId="1" fontId="23" fillId="0" borderId="0" xfId="0" applyNumberFormat="1" applyFont="1" applyBorder="1" applyAlignment="1">
      <alignment horizontal="center"/>
    </xf>
    <xf numFmtId="1" fontId="23" fillId="0" borderId="0" xfId="0" applyNumberFormat="1" applyFont="1" applyAlignment="1">
      <alignment horizontal="center"/>
    </xf>
    <xf numFmtId="1" fontId="23" fillId="0" borderId="0" xfId="0" applyNumberFormat="1" applyFont="1"/>
    <xf numFmtId="172" fontId="23" fillId="0" borderId="0" xfId="0" applyNumberFormat="1" applyFont="1"/>
    <xf numFmtId="172" fontId="11" fillId="0" borderId="0" xfId="0" quotePrefix="1" applyNumberFormat="1" applyFont="1"/>
    <xf numFmtId="172" fontId="9" fillId="0" borderId="0" xfId="0" applyNumberFormat="1" applyFont="1"/>
    <xf numFmtId="172" fontId="9" fillId="0" borderId="3" xfId="0" applyNumberFormat="1" applyFont="1" applyBorder="1"/>
    <xf numFmtId="172" fontId="23" fillId="0" borderId="0" xfId="0" applyNumberFormat="1" applyFont="1" applyFill="1"/>
    <xf numFmtId="0" fontId="0" fillId="0" borderId="0" xfId="0" applyBorder="1" applyAlignment="1">
      <alignment horizontal="center" vertical="center" wrapText="1"/>
    </xf>
    <xf numFmtId="172" fontId="25" fillId="0" borderId="4" xfId="0" applyNumberFormat="1" applyFont="1" applyFill="1" applyBorder="1" applyAlignment="1">
      <alignment horizontal="center" vertical="center" wrapText="1"/>
    </xf>
    <xf numFmtId="172" fontId="25" fillId="0" borderId="0" xfId="0" applyNumberFormat="1" applyFont="1" applyFill="1" applyBorder="1" applyAlignment="1">
      <alignment horizontal="center" vertical="center" wrapText="1"/>
    </xf>
    <xf numFmtId="172" fontId="0" fillId="0" borderId="3" xfId="0" applyNumberFormat="1" applyBorder="1" applyAlignment="1">
      <alignment vertical="center" wrapText="1"/>
    </xf>
    <xf numFmtId="172" fontId="5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2" fontId="24" fillId="0" borderId="5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72" fontId="0" fillId="0" borderId="0" xfId="0" applyNumberFormat="1" applyFill="1" applyBorder="1"/>
    <xf numFmtId="172" fontId="2" fillId="0" borderId="0" xfId="0" applyNumberFormat="1" applyFont="1" applyFill="1"/>
    <xf numFmtId="172" fontId="0" fillId="0" borderId="3" xfId="0" applyNumberFormat="1" applyBorder="1"/>
    <xf numFmtId="172" fontId="0" fillId="0" borderId="0" xfId="0" applyNumberFormat="1" applyFill="1"/>
    <xf numFmtId="173" fontId="9" fillId="0" borderId="0" xfId="1" applyNumberFormat="1" applyFont="1" applyAlignment="1">
      <alignment horizontal="right"/>
    </xf>
    <xf numFmtId="164" fontId="9" fillId="0" borderId="0" xfId="0" applyNumberFormat="1" applyFont="1" applyBorder="1" applyAlignment="1">
      <alignment horizontal="center"/>
    </xf>
    <xf numFmtId="165" fontId="22" fillId="0" borderId="0" xfId="1" applyNumberFormat="1" applyFont="1" applyBorder="1"/>
    <xf numFmtId="172" fontId="9" fillId="0" borderId="0" xfId="0" applyNumberFormat="1" applyFont="1" applyFill="1" applyAlignment="1">
      <alignment horizontal="center"/>
    </xf>
    <xf numFmtId="172" fontId="2" fillId="0" borderId="3" xfId="1" applyNumberFormat="1" applyFont="1" applyBorder="1"/>
    <xf numFmtId="172" fontId="10" fillId="0" borderId="0" xfId="0" applyNumberFormat="1" applyFont="1" applyFill="1" applyAlignment="1"/>
    <xf numFmtId="0" fontId="9" fillId="0" borderId="6" xfId="0" applyFont="1" applyBorder="1"/>
    <xf numFmtId="164" fontId="9" fillId="0" borderId="6" xfId="0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2" fontId="9" fillId="0" borderId="8" xfId="0" applyNumberFormat="1" applyFont="1" applyFill="1" applyBorder="1"/>
    <xf numFmtId="172" fontId="9" fillId="0" borderId="0" xfId="0" applyNumberFormat="1" applyFont="1" applyFill="1" applyBorder="1"/>
    <xf numFmtId="172" fontId="23" fillId="0" borderId="8" xfId="0" applyNumberFormat="1" applyFont="1" applyFill="1" applyBorder="1"/>
    <xf numFmtId="172" fontId="9" fillId="2" borderId="0" xfId="0" applyNumberFormat="1" applyFont="1" applyFill="1" applyBorder="1"/>
    <xf numFmtId="172" fontId="23" fillId="2" borderId="0" xfId="0" applyNumberFormat="1" applyFont="1" applyFill="1" applyBorder="1"/>
    <xf numFmtId="172" fontId="23" fillId="0" borderId="0" xfId="0" applyNumberFormat="1" applyFont="1" applyFill="1" applyBorder="1"/>
    <xf numFmtId="172" fontId="9" fillId="0" borderId="3" xfId="1" applyNumberFormat="1" applyFont="1" applyBorder="1"/>
    <xf numFmtId="172" fontId="9" fillId="2" borderId="3" xfId="1" applyNumberFormat="1" applyFont="1" applyFill="1" applyBorder="1"/>
    <xf numFmtId="0" fontId="23" fillId="2" borderId="0" xfId="1" applyFont="1" applyFill="1" applyAlignment="1">
      <alignment horizontal="center"/>
    </xf>
    <xf numFmtId="0" fontId="9" fillId="0" borderId="0" xfId="1" applyFont="1"/>
    <xf numFmtId="174" fontId="7" fillId="0" borderId="3" xfId="0" applyNumberFormat="1" applyFont="1" applyBorder="1" applyAlignment="1">
      <alignment vertical="top"/>
    </xf>
    <xf numFmtId="172" fontId="2" fillId="0" borderId="0" xfId="1" applyNumberFormat="1" applyFont="1" applyFill="1" applyBorder="1"/>
    <xf numFmtId="0" fontId="9" fillId="2" borderId="6" xfId="0" applyFont="1" applyFill="1" applyBorder="1"/>
    <xf numFmtId="164" fontId="9" fillId="2" borderId="6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172" fontId="9" fillId="0" borderId="0" xfId="0" applyNumberFormat="1" applyFont="1" applyFill="1"/>
    <xf numFmtId="172" fontId="2" fillId="0" borderId="3" xfId="1" applyNumberFormat="1" applyFont="1" applyFill="1" applyBorder="1"/>
    <xf numFmtId="164" fontId="2" fillId="0" borderId="0" xfId="0" applyNumberFormat="1" applyFont="1" applyAlignment="1">
      <alignment horizontal="center"/>
    </xf>
    <xf numFmtId="172" fontId="0" fillId="0" borderId="0" xfId="0" applyNumberFormat="1"/>
    <xf numFmtId="0" fontId="3" fillId="0" borderId="0" xfId="1" applyNumberFormat="1" applyFont="1" applyAlignment="1">
      <alignment horizontal="right"/>
    </xf>
    <xf numFmtId="172" fontId="19" fillId="0" borderId="0" xfId="0" applyNumberFormat="1" applyFont="1"/>
    <xf numFmtId="0" fontId="11" fillId="0" borderId="0" xfId="0" applyFont="1" applyAlignment="1">
      <alignment vertical="center"/>
    </xf>
    <xf numFmtId="172" fontId="11" fillId="0" borderId="0" xfId="0" applyNumberFormat="1" applyFont="1" applyAlignment="1">
      <alignment vertical="center"/>
    </xf>
    <xf numFmtId="172" fontId="22" fillId="0" borderId="0" xfId="0" applyNumberFormat="1" applyFont="1"/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horizontal="center" wrapText="1"/>
    </xf>
    <xf numFmtId="175" fontId="9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172" fontId="0" fillId="0" borderId="0" xfId="0" applyNumberFormat="1" applyAlignment="1">
      <alignment vertical="center" wrapText="1"/>
    </xf>
    <xf numFmtId="172" fontId="0" fillId="0" borderId="0" xfId="0" applyNumberFormat="1" applyAlignment="1">
      <alignment wrapText="1"/>
    </xf>
    <xf numFmtId="0" fontId="0" fillId="0" borderId="11" xfId="0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7" fillId="0" borderId="0" xfId="0" applyNumberFormat="1" applyFont="1" applyBorder="1" applyAlignment="1">
      <alignment horizontal="right"/>
    </xf>
    <xf numFmtId="0" fontId="9" fillId="0" borderId="8" xfId="0" applyFont="1" applyBorder="1"/>
    <xf numFmtId="164" fontId="9" fillId="0" borderId="12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72" fontId="9" fillId="0" borderId="8" xfId="0" applyNumberFormat="1" applyFont="1" applyBorder="1"/>
    <xf numFmtId="172" fontId="9" fillId="0" borderId="13" xfId="0" applyNumberFormat="1" applyFont="1" applyBorder="1"/>
    <xf numFmtId="172" fontId="23" fillId="0" borderId="8" xfId="0" applyNumberFormat="1" applyFont="1" applyBorder="1"/>
    <xf numFmtId="172" fontId="9" fillId="0" borderId="0" xfId="0" applyNumberFormat="1" applyFont="1" applyBorder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72" fontId="2" fillId="0" borderId="0" xfId="1" applyNumberFormat="1" applyFont="1" applyBorder="1"/>
    <xf numFmtId="0" fontId="9" fillId="0" borderId="0" xfId="0" applyFont="1" applyBorder="1"/>
    <xf numFmtId="0" fontId="2" fillId="0" borderId="0" xfId="0" applyFont="1"/>
    <xf numFmtId="0" fontId="2" fillId="0" borderId="0" xfId="0" applyFont="1" applyBorder="1"/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0" xfId="0" quotePrefix="1" applyFont="1" applyBorder="1" applyAlignment="1">
      <alignment vertical="top"/>
    </xf>
    <xf numFmtId="172" fontId="29" fillId="0" borderId="0" xfId="0" applyNumberFormat="1" applyFont="1"/>
    <xf numFmtId="172" fontId="30" fillId="0" borderId="0" xfId="0" applyNumberFormat="1" applyFont="1"/>
    <xf numFmtId="172" fontId="31" fillId="0" borderId="0" xfId="0" applyNumberFormat="1" applyFont="1"/>
    <xf numFmtId="172" fontId="30" fillId="0" borderId="0" xfId="0" quotePrefix="1" applyNumberFormat="1" applyFont="1"/>
    <xf numFmtId="172" fontId="32" fillId="0" borderId="0" xfId="0" applyNumberFormat="1" applyFont="1" applyFill="1" applyBorder="1"/>
    <xf numFmtId="0" fontId="0" fillId="0" borderId="14" xfId="0" applyBorder="1"/>
    <xf numFmtId="164" fontId="9" fillId="0" borderId="0" xfId="0" applyNumberFormat="1" applyFont="1" applyBorder="1" applyAlignment="1">
      <alignment horizontal="right"/>
    </xf>
    <xf numFmtId="0" fontId="9" fillId="0" borderId="8" xfId="0" applyFont="1" applyFill="1" applyBorder="1"/>
    <xf numFmtId="164" fontId="9" fillId="0" borderId="6" xfId="0" applyNumberFormat="1" applyFont="1" applyFill="1" applyBorder="1" applyAlignment="1">
      <alignment horizontal="center"/>
    </xf>
    <xf numFmtId="164" fontId="9" fillId="0" borderId="7" xfId="0" applyNumberFormat="1" applyFont="1" applyFill="1" applyBorder="1" applyAlignment="1">
      <alignment horizontal="center"/>
    </xf>
    <xf numFmtId="172" fontId="9" fillId="0" borderId="8" xfId="1" applyNumberFormat="1" applyFont="1" applyBorder="1"/>
    <xf numFmtId="172" fontId="9" fillId="0" borderId="0" xfId="1" applyNumberFormat="1" applyFont="1" applyBorder="1"/>
    <xf numFmtId="172" fontId="23" fillId="0" borderId="8" xfId="1" applyNumberFormat="1" applyFont="1" applyBorder="1"/>
    <xf numFmtId="172" fontId="9" fillId="0" borderId="0" xfId="1" applyNumberFormat="1" applyFont="1"/>
    <xf numFmtId="172" fontId="33" fillId="0" borderId="0" xfId="1" applyNumberFormat="1" applyFont="1" applyBorder="1"/>
    <xf numFmtId="172" fontId="23" fillId="0" borderId="0" xfId="1" applyNumberFormat="1" applyFont="1" applyBorder="1"/>
    <xf numFmtId="172" fontId="34" fillId="0" borderId="0" xfId="1" applyNumberFormat="1" applyFont="1" applyBorder="1"/>
    <xf numFmtId="0" fontId="0" fillId="0" borderId="1" xfId="0" applyBorder="1"/>
    <xf numFmtId="0" fontId="7" fillId="0" borderId="0" xfId="0" applyFont="1" applyAlignment="1">
      <alignment vertical="top"/>
    </xf>
    <xf numFmtId="164" fontId="0" fillId="0" borderId="0" xfId="0" applyNumberFormat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11" fillId="0" borderId="0" xfId="0" applyFont="1" applyAlignment="1"/>
    <xf numFmtId="164" fontId="23" fillId="0" borderId="0" xfId="0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0" borderId="0" xfId="0" applyFont="1"/>
    <xf numFmtId="172" fontId="23" fillId="0" borderId="0" xfId="0" applyNumberFormat="1" applyFont="1" applyAlignment="1">
      <alignment horizontal="center"/>
    </xf>
    <xf numFmtId="172" fontId="11" fillId="0" borderId="0" xfId="0" quotePrefix="1" applyNumberFormat="1" applyFont="1" applyAlignment="1"/>
    <xf numFmtId="165" fontId="23" fillId="0" borderId="0" xfId="0" applyNumberFormat="1" applyFont="1"/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1" fillId="0" borderId="9" xfId="0" applyFont="1" applyBorder="1" applyAlignment="1">
      <alignment wrapText="1"/>
    </xf>
    <xf numFmtId="164" fontId="0" fillId="0" borderId="10" xfId="0" applyNumberFormat="1" applyBorder="1" applyAlignment="1">
      <alignment horizontal="center" wrapText="1"/>
    </xf>
    <xf numFmtId="172" fontId="11" fillId="0" borderId="9" xfId="0" applyNumberFormat="1" applyFont="1" applyFill="1" applyBorder="1" applyAlignment="1">
      <alignment horizontal="center" wrapText="1"/>
    </xf>
    <xf numFmtId="172" fontId="11" fillId="0" borderId="10" xfId="0" applyNumberFormat="1" applyFont="1" applyFill="1" applyBorder="1" applyAlignment="1">
      <alignment wrapText="1"/>
    </xf>
    <xf numFmtId="165" fontId="0" fillId="0" borderId="0" xfId="0" applyNumberFormat="1" applyAlignment="1">
      <alignment wrapText="1"/>
    </xf>
    <xf numFmtId="0" fontId="2" fillId="0" borderId="0" xfId="0" applyFont="1" applyBorder="1" applyAlignment="1">
      <alignment vertical="top"/>
    </xf>
    <xf numFmtId="165" fontId="0" fillId="0" borderId="0" xfId="0" applyNumberFormat="1"/>
    <xf numFmtId="0" fontId="21" fillId="3" borderId="0" xfId="0" applyFont="1" applyFill="1" applyAlignment="1">
      <alignment horizontal="right" wrapText="1"/>
    </xf>
    <xf numFmtId="0" fontId="9" fillId="0" borderId="0" xfId="0" applyFont="1" applyBorder="1" applyAlignment="1">
      <alignment vertical="top"/>
    </xf>
    <xf numFmtId="4" fontId="9" fillId="0" borderId="0" xfId="0" applyNumberFormat="1" applyFont="1"/>
    <xf numFmtId="177" fontId="23" fillId="0" borderId="0" xfId="0" applyNumberFormat="1" applyFont="1"/>
    <xf numFmtId="4" fontId="23" fillId="0" borderId="0" xfId="0" applyNumberFormat="1" applyFont="1"/>
    <xf numFmtId="164" fontId="11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164" fontId="9" fillId="0" borderId="15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172" fontId="2" fillId="0" borderId="0" xfId="0" applyNumberFormat="1" applyFont="1"/>
    <xf numFmtId="0" fontId="2" fillId="0" borderId="0" xfId="0" applyFont="1" applyAlignment="1">
      <alignment vertical="top"/>
    </xf>
    <xf numFmtId="1" fontId="9" fillId="0" borderId="0" xfId="0" applyNumberFormat="1" applyFont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" fontId="9" fillId="0" borderId="8" xfId="0" applyNumberFormat="1" applyFont="1" applyBorder="1"/>
    <xf numFmtId="0" fontId="35" fillId="0" borderId="0" xfId="0" applyFont="1"/>
    <xf numFmtId="164" fontId="3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72" fontId="0" fillId="0" borderId="0" xfId="0" applyNumberFormat="1" applyAlignment="1">
      <alignment horizontal="left"/>
    </xf>
    <xf numFmtId="0" fontId="9" fillId="0" borderId="0" xfId="0" applyFont="1" applyFill="1" applyBorder="1" applyAlignment="1">
      <alignment horizontal="center"/>
    </xf>
    <xf numFmtId="172" fontId="2" fillId="0" borderId="0" xfId="0" applyNumberFormat="1" applyFont="1" applyBorder="1"/>
    <xf numFmtId="172" fontId="0" fillId="0" borderId="0" xfId="0" applyNumberFormat="1" applyBorder="1"/>
    <xf numFmtId="172" fontId="11" fillId="0" borderId="0" xfId="0" applyNumberFormat="1" applyFont="1" applyBorder="1"/>
    <xf numFmtId="14" fontId="3" fillId="0" borderId="0" xfId="1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172" fontId="11" fillId="0" borderId="0" xfId="0" applyNumberFormat="1" applyFont="1" applyAlignment="1">
      <alignment horizontal="right"/>
    </xf>
    <xf numFmtId="0" fontId="2" fillId="0" borderId="0" xfId="1" applyFont="1" applyAlignment="1">
      <alignment vertical="center"/>
    </xf>
    <xf numFmtId="1" fontId="11" fillId="0" borderId="0" xfId="0" applyNumberFormat="1" applyFont="1" applyAlignment="1">
      <alignment horizontal="right" vertical="top"/>
    </xf>
    <xf numFmtId="164" fontId="2" fillId="0" borderId="0" xfId="1" applyNumberFormat="1" applyFont="1" applyAlignment="1">
      <alignment horizontal="center" vertical="center"/>
    </xf>
    <xf numFmtId="172" fontId="11" fillId="0" borderId="0" xfId="0" applyNumberFormat="1" applyFont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172" fontId="5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1" fontId="23" fillId="0" borderId="0" xfId="0" applyNumberFormat="1" applyFont="1" applyBorder="1"/>
    <xf numFmtId="0" fontId="0" fillId="0" borderId="0" xfId="0" applyAlignment="1">
      <alignment vertical="center"/>
    </xf>
    <xf numFmtId="0" fontId="7" fillId="0" borderId="0" xfId="1" applyFont="1"/>
    <xf numFmtId="172" fontId="38" fillId="0" borderId="3" xfId="1" applyNumberFormat="1" applyFont="1" applyBorder="1"/>
    <xf numFmtId="0" fontId="9" fillId="0" borderId="8" xfId="1" applyFont="1" applyBorder="1"/>
    <xf numFmtId="164" fontId="9" fillId="0" borderId="6" xfId="1" applyNumberFormat="1" applyFont="1" applyBorder="1" applyAlignment="1">
      <alignment horizontal="center"/>
    </xf>
    <xf numFmtId="164" fontId="9" fillId="0" borderId="7" xfId="1" applyNumberFormat="1" applyFont="1" applyBorder="1" applyAlignment="1">
      <alignment horizontal="center"/>
    </xf>
    <xf numFmtId="172" fontId="9" fillId="2" borderId="0" xfId="1" applyNumberFormat="1" applyFont="1" applyFill="1" applyBorder="1"/>
    <xf numFmtId="172" fontId="23" fillId="0" borderId="0" xfId="1" applyNumberFormat="1" applyFont="1" applyFill="1" applyBorder="1"/>
    <xf numFmtId="172" fontId="23" fillId="2" borderId="0" xfId="1" applyNumberFormat="1" applyFont="1" applyFill="1" applyBorder="1"/>
    <xf numFmtId="0" fontId="23" fillId="0" borderId="0" xfId="1" applyFont="1"/>
    <xf numFmtId="172" fontId="9" fillId="0" borderId="0" xfId="0" applyNumberFormat="1" applyFont="1" applyFill="1" applyBorder="1" applyAlignment="1">
      <alignment horizontal="right"/>
    </xf>
    <xf numFmtId="172" fontId="9" fillId="0" borderId="0" xfId="1" applyNumberFormat="1" applyFont="1" applyFill="1" applyBorder="1"/>
    <xf numFmtId="172" fontId="23" fillId="0" borderId="0" xfId="1" applyNumberFormat="1" applyFont="1"/>
    <xf numFmtId="0" fontId="9" fillId="0" borderId="17" xfId="1" applyFont="1" applyBorder="1"/>
    <xf numFmtId="172" fontId="9" fillId="0" borderId="3" xfId="1" applyNumberFormat="1" applyFont="1" applyFill="1" applyBorder="1"/>
    <xf numFmtId="0" fontId="39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172" fontId="5" fillId="0" borderId="0" xfId="0" applyNumberFormat="1" applyFont="1" applyFill="1" applyBorder="1" applyAlignment="1">
      <alignment horizontal="center" vertical="center" wrapText="1"/>
    </xf>
    <xf numFmtId="164" fontId="9" fillId="0" borderId="0" xfId="1" applyNumberFormat="1" applyFont="1" applyAlignment="1">
      <alignment horizontal="right"/>
    </xf>
    <xf numFmtId="1" fontId="8" fillId="0" borderId="0" xfId="0" applyNumberFormat="1" applyFont="1"/>
    <xf numFmtId="164" fontId="8" fillId="0" borderId="0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72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0" fontId="28" fillId="0" borderId="0" xfId="0" applyFont="1" applyAlignment="1"/>
    <xf numFmtId="49" fontId="11" fillId="0" borderId="0" xfId="0" applyNumberFormat="1" applyFont="1" applyAlignment="1">
      <alignment horizontal="center"/>
    </xf>
    <xf numFmtId="164" fontId="11" fillId="0" borderId="0" xfId="2" applyNumberFormat="1" applyFont="1" applyFill="1" applyBorder="1" applyAlignment="1">
      <alignment horizontal="right"/>
    </xf>
    <xf numFmtId="172" fontId="11" fillId="0" borderId="0" xfId="2" applyNumberFormat="1" applyFont="1" applyFill="1" applyBorder="1" applyAlignment="1">
      <alignment horizontal="left"/>
    </xf>
    <xf numFmtId="0" fontId="0" fillId="0" borderId="0" xfId="0" applyBorder="1" applyAlignment="1">
      <alignment wrapText="1"/>
    </xf>
    <xf numFmtId="1" fontId="11" fillId="0" borderId="0" xfId="0" applyNumberFormat="1" applyFont="1" applyBorder="1"/>
    <xf numFmtId="1" fontId="8" fillId="0" borderId="0" xfId="0" applyNumberFormat="1" applyFont="1" applyBorder="1"/>
    <xf numFmtId="172" fontId="7" fillId="0" borderId="0" xfId="0" applyNumberFormat="1" applyFont="1" applyBorder="1"/>
    <xf numFmtId="172" fontId="8" fillId="0" borderId="0" xfId="0" applyNumberFormat="1" applyFont="1" applyBorder="1"/>
    <xf numFmtId="165" fontId="8" fillId="0" borderId="0" xfId="0" applyNumberFormat="1" applyFont="1" applyBorder="1"/>
    <xf numFmtId="0" fontId="8" fillId="0" borderId="0" xfId="0" applyFont="1" applyBorder="1"/>
    <xf numFmtId="172" fontId="23" fillId="0" borderId="0" xfId="0" applyNumberFormat="1" applyFont="1" applyFill="1" applyAlignment="1">
      <alignment horizontal="center"/>
    </xf>
    <xf numFmtId="1" fontId="9" fillId="0" borderId="0" xfId="0" applyNumberFormat="1" applyFont="1" applyBorder="1"/>
    <xf numFmtId="165" fontId="9" fillId="0" borderId="0" xfId="0" applyNumberFormat="1" applyFont="1" applyBorder="1"/>
    <xf numFmtId="0" fontId="9" fillId="0" borderId="7" xfId="0" applyFont="1" applyBorder="1" applyAlignment="1">
      <alignment horizontal="center"/>
    </xf>
    <xf numFmtId="172" fontId="23" fillId="0" borderId="0" xfId="0" applyNumberFormat="1" applyFont="1" applyBorder="1"/>
    <xf numFmtId="0" fontId="9" fillId="0" borderId="0" xfId="0" applyFont="1" applyAlignment="1">
      <alignment vertical="top"/>
    </xf>
    <xf numFmtId="165" fontId="9" fillId="0" borderId="0" xfId="0" applyNumberFormat="1" applyFont="1"/>
    <xf numFmtId="0" fontId="28" fillId="0" borderId="0" xfId="0" quotePrefix="1" applyFont="1" applyBorder="1" applyAlignment="1"/>
    <xf numFmtId="0" fontId="7" fillId="0" borderId="17" xfId="0" applyFont="1" applyBorder="1"/>
    <xf numFmtId="0" fontId="11" fillId="0" borderId="0" xfId="0" applyFont="1" applyBorder="1" applyAlignment="1">
      <alignment horizontal="left" vertical="center"/>
    </xf>
    <xf numFmtId="172" fontId="23" fillId="0" borderId="0" xfId="0" applyNumberFormat="1" applyFont="1" applyAlignment="1">
      <alignment vertical="center"/>
    </xf>
    <xf numFmtId="172" fontId="0" fillId="0" borderId="0" xfId="0" applyNumberFormat="1" applyBorder="1" applyAlignment="1">
      <alignment vertical="center" wrapText="1"/>
    </xf>
    <xf numFmtId="0" fontId="0" fillId="0" borderId="17" xfId="0" applyBorder="1"/>
    <xf numFmtId="0" fontId="7" fillId="0" borderId="17" xfId="1" applyFont="1" applyBorder="1"/>
    <xf numFmtId="172" fontId="38" fillId="0" borderId="0" xfId="1" applyNumberFormat="1" applyFont="1" applyBorder="1"/>
    <xf numFmtId="173" fontId="9" fillId="0" borderId="0" xfId="1" applyNumberFormat="1" applyFont="1" applyAlignment="1">
      <alignment horizontal="left"/>
    </xf>
    <xf numFmtId="0" fontId="2" fillId="0" borderId="17" xfId="1" applyFont="1" applyBorder="1"/>
    <xf numFmtId="172" fontId="11" fillId="0" borderId="17" xfId="1" applyNumberFormat="1" applyFont="1" applyBorder="1"/>
    <xf numFmtId="0" fontId="23" fillId="0" borderId="17" xfId="1" applyFont="1" applyBorder="1"/>
    <xf numFmtId="0" fontId="39" fillId="0" borderId="17" xfId="0" applyFont="1" applyBorder="1" applyAlignment="1">
      <alignment horizontal="left" vertical="center"/>
    </xf>
    <xf numFmtId="174" fontId="7" fillId="0" borderId="0" xfId="0" applyNumberFormat="1" applyFont="1" applyBorder="1" applyAlignment="1">
      <alignment vertical="top"/>
    </xf>
    <xf numFmtId="172" fontId="2" fillId="0" borderId="1" xfId="1" applyNumberFormat="1" applyFont="1" applyBorder="1"/>
    <xf numFmtId="0" fontId="9" fillId="2" borderId="8" xfId="1" applyFont="1" applyFill="1" applyBorder="1"/>
    <xf numFmtId="164" fontId="9" fillId="2" borderId="6" xfId="1" applyNumberFormat="1" applyFont="1" applyFill="1" applyBorder="1" applyAlignment="1">
      <alignment horizontal="center"/>
    </xf>
    <xf numFmtId="164" fontId="9" fillId="2" borderId="7" xfId="1" applyNumberFormat="1" applyFont="1" applyFill="1" applyBorder="1" applyAlignment="1">
      <alignment horizontal="center"/>
    </xf>
    <xf numFmtId="172" fontId="9" fillId="2" borderId="8" xfId="1" applyNumberFormat="1" applyFont="1" applyFill="1" applyBorder="1"/>
    <xf numFmtId="172" fontId="23" fillId="2" borderId="8" xfId="1" applyNumberFormat="1" applyFont="1" applyFill="1" applyBorder="1"/>
    <xf numFmtId="0" fontId="39" fillId="0" borderId="0" xfId="0" applyFont="1" applyBorder="1" applyAlignment="1">
      <alignment horizontal="left" vertical="center"/>
    </xf>
    <xf numFmtId="172" fontId="11" fillId="0" borderId="0" xfId="0" applyNumberFormat="1" applyFont="1" applyFill="1" applyAlignment="1">
      <alignment horizontal="right"/>
    </xf>
    <xf numFmtId="172" fontId="36" fillId="0" borderId="3" xfId="1" applyNumberFormat="1" applyFont="1" applyFill="1" applyBorder="1" applyAlignment="1">
      <alignment horizontal="center" vertical="center" wrapText="1"/>
    </xf>
    <xf numFmtId="172" fontId="36" fillId="0" borderId="3" xfId="1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right"/>
    </xf>
    <xf numFmtId="172" fontId="36" fillId="0" borderId="3" xfId="1" applyNumberFormat="1" applyFont="1" applyBorder="1" applyAlignment="1">
      <alignment horizontal="right" vertical="center" wrapText="1"/>
    </xf>
    <xf numFmtId="172" fontId="36" fillId="0" borderId="3" xfId="1" applyNumberFormat="1" applyFont="1" applyBorder="1" applyAlignment="1">
      <alignment horizontal="center" wrapText="1"/>
    </xf>
    <xf numFmtId="0" fontId="11" fillId="0" borderId="0" xfId="1" applyFont="1" applyAlignment="1">
      <alignment vertical="center"/>
    </xf>
    <xf numFmtId="0" fontId="9" fillId="0" borderId="8" xfId="1" applyFont="1" applyFill="1" applyBorder="1"/>
    <xf numFmtId="22" fontId="0" fillId="0" borderId="0" xfId="0" applyNumberFormat="1"/>
    <xf numFmtId="169" fontId="1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171" fontId="12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protection locked="0"/>
    </xf>
    <xf numFmtId="0" fontId="7" fillId="0" borderId="0" xfId="0" applyFont="1" applyFill="1" applyAlignment="1">
      <alignment vertical="center" wrapText="1"/>
    </xf>
    <xf numFmtId="0" fontId="40" fillId="0" borderId="0" xfId="0" applyFont="1" applyBorder="1" applyAlignment="1">
      <alignment vertical="top"/>
    </xf>
    <xf numFmtId="0" fontId="2" fillId="0" borderId="0" xfId="1" applyFont="1" applyAlignment="1"/>
    <xf numFmtId="1" fontId="13" fillId="0" borderId="0" xfId="0" applyNumberFormat="1" applyFont="1" applyFill="1"/>
    <xf numFmtId="0" fontId="0" fillId="0" borderId="0" xfId="0" applyFill="1" applyAlignment="1" applyProtection="1">
      <alignment vertical="center"/>
      <protection locked="0"/>
    </xf>
    <xf numFmtId="171" fontId="12" fillId="0" borderId="0" xfId="0" applyNumberFormat="1" applyFont="1" applyFill="1" applyAlignment="1" applyProtection="1">
      <alignment vertical="center"/>
    </xf>
    <xf numFmtId="0" fontId="0" fillId="0" borderId="0" xfId="0" applyFill="1"/>
    <xf numFmtId="165" fontId="2" fillId="0" borderId="11" xfId="2" applyNumberFormat="1" applyFont="1" applyFill="1" applyBorder="1"/>
    <xf numFmtId="170" fontId="2" fillId="0" borderId="11" xfId="2" applyNumberFormat="1" applyFont="1" applyFill="1" applyBorder="1" applyAlignment="1" applyProtection="1">
      <alignment vertical="center"/>
      <protection locked="0"/>
    </xf>
    <xf numFmtId="170" fontId="2" fillId="0" borderId="11" xfId="2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71" fontId="12" fillId="0" borderId="11" xfId="0" applyNumberFormat="1" applyFont="1" applyBorder="1" applyAlignment="1" applyProtection="1">
      <alignment vertical="center"/>
    </xf>
    <xf numFmtId="0" fontId="2" fillId="0" borderId="11" xfId="2" applyFont="1" applyFill="1" applyBorder="1"/>
    <xf numFmtId="0" fontId="2" fillId="0" borderId="18" xfId="2" applyFont="1" applyFill="1" applyBorder="1"/>
    <xf numFmtId="167" fontId="2" fillId="0" borderId="11" xfId="2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1" fontId="37" fillId="0" borderId="0" xfId="0" quotePrefix="1" applyNumberFormat="1" applyFont="1" applyAlignment="1">
      <alignment horizontal="right" vertical="center"/>
    </xf>
    <xf numFmtId="164" fontId="37" fillId="0" borderId="0" xfId="2" applyNumberFormat="1" applyFont="1" applyFill="1" applyBorder="1" applyAlignment="1">
      <alignment horizontal="left" vertical="center"/>
    </xf>
    <xf numFmtId="167" fontId="13" fillId="0" borderId="0" xfId="2" applyNumberFormat="1" applyFont="1" applyFill="1" applyBorder="1" applyAlignment="1">
      <alignment vertical="center"/>
    </xf>
    <xf numFmtId="0" fontId="17" fillId="0" borderId="0" xfId="0" applyFont="1"/>
    <xf numFmtId="1" fontId="2" fillId="0" borderId="0" xfId="2" applyNumberFormat="1" applyFont="1" applyFill="1" applyBorder="1" applyAlignment="1">
      <alignment horizontal="right" vertical="top"/>
    </xf>
    <xf numFmtId="1" fontId="2" fillId="0" borderId="11" xfId="2" applyNumberFormat="1" applyFont="1" applyFill="1" applyBorder="1" applyAlignment="1">
      <alignment horizontal="right" vertical="top"/>
    </xf>
    <xf numFmtId="1" fontId="13" fillId="0" borderId="11" xfId="0" applyNumberFormat="1" applyFont="1" applyFill="1" applyBorder="1"/>
    <xf numFmtId="1" fontId="11" fillId="0" borderId="0" xfId="0" applyNumberFormat="1" applyFont="1" applyAlignment="1">
      <alignment horizontal="left"/>
    </xf>
    <xf numFmtId="178" fontId="9" fillId="0" borderId="8" xfId="1" applyNumberFormat="1" applyFont="1" applyBorder="1"/>
    <xf numFmtId="178" fontId="23" fillId="0" borderId="0" xfId="1" applyNumberFormat="1" applyFont="1" applyFill="1" applyBorder="1"/>
    <xf numFmtId="178" fontId="23" fillId="0" borderId="8" xfId="1" applyNumberFormat="1" applyFont="1" applyBorder="1"/>
    <xf numFmtId="178" fontId="9" fillId="0" borderId="0" xfId="1" applyNumberFormat="1" applyFont="1"/>
    <xf numFmtId="178" fontId="9" fillId="0" borderId="3" xfId="1" applyNumberFormat="1" applyFont="1" applyBorder="1"/>
    <xf numFmtId="166" fontId="37" fillId="0" borderId="0" xfId="2" applyNumberFormat="1" applyFont="1" applyFill="1" applyBorder="1"/>
    <xf numFmtId="0" fontId="44" fillId="0" borderId="0" xfId="0" applyFont="1" applyAlignment="1">
      <alignment vertical="center"/>
    </xf>
    <xf numFmtId="165" fontId="37" fillId="0" borderId="0" xfId="2" applyNumberFormat="1" applyFont="1" applyFill="1" applyBorder="1"/>
    <xf numFmtId="1" fontId="9" fillId="0" borderId="0" xfId="2" applyNumberFormat="1" applyFont="1" applyFill="1" applyBorder="1" applyAlignment="1">
      <alignment horizontal="right"/>
    </xf>
    <xf numFmtId="164" fontId="9" fillId="0" borderId="0" xfId="2" applyNumberFormat="1" applyFont="1" applyFill="1" applyBorder="1" applyAlignment="1">
      <alignment horizontal="left"/>
    </xf>
    <xf numFmtId="165" fontId="9" fillId="0" borderId="0" xfId="2" applyNumberFormat="1" applyFont="1" applyFill="1" applyBorder="1"/>
    <xf numFmtId="166" fontId="9" fillId="0" borderId="0" xfId="2" applyNumberFormat="1" applyFont="1" applyFill="1" applyBorder="1"/>
    <xf numFmtId="165" fontId="9" fillId="0" borderId="0" xfId="2" applyNumberFormat="1" applyFont="1" applyFill="1" applyBorder="1" applyAlignment="1">
      <alignment horizontal="right"/>
    </xf>
    <xf numFmtId="1" fontId="37" fillId="0" borderId="0" xfId="2" applyNumberFormat="1" applyFont="1" applyFill="1" applyBorder="1" applyAlignment="1">
      <alignment horizontal="right"/>
    </xf>
    <xf numFmtId="0" fontId="45" fillId="0" borderId="0" xfId="0" applyFont="1" applyAlignment="1">
      <alignment vertical="center"/>
    </xf>
    <xf numFmtId="0" fontId="0" fillId="0" borderId="7" xfId="0" applyBorder="1"/>
    <xf numFmtId="1" fontId="9" fillId="0" borderId="7" xfId="0" applyNumberFormat="1" applyFont="1" applyBorder="1"/>
    <xf numFmtId="164" fontId="9" fillId="0" borderId="6" xfId="1" applyNumberFormat="1" applyFont="1" applyFill="1" applyBorder="1" applyAlignment="1">
      <alignment horizontal="center"/>
    </xf>
    <xf numFmtId="164" fontId="9" fillId="0" borderId="7" xfId="1" applyNumberFormat="1" applyFont="1" applyFill="1" applyBorder="1" applyAlignment="1">
      <alignment horizontal="center"/>
    </xf>
    <xf numFmtId="0" fontId="9" fillId="0" borderId="0" xfId="1" applyFont="1" applyFill="1"/>
    <xf numFmtId="172" fontId="9" fillId="0" borderId="8" xfId="1" applyNumberFormat="1" applyFont="1" applyFill="1" applyBorder="1"/>
    <xf numFmtId="172" fontId="23" fillId="0" borderId="8" xfId="1" applyNumberFormat="1" applyFont="1" applyFill="1" applyBorder="1"/>
    <xf numFmtId="172" fontId="9" fillId="5" borderId="8" xfId="1" applyNumberFormat="1" applyFont="1" applyFill="1" applyBorder="1"/>
    <xf numFmtId="172" fontId="23" fillId="5" borderId="8" xfId="1" applyNumberFormat="1" applyFont="1" applyFill="1" applyBorder="1"/>
    <xf numFmtId="14" fontId="3" fillId="0" borderId="0" xfId="1" applyNumberFormat="1" applyFont="1" applyAlignment="1">
      <alignment horizontal="right"/>
    </xf>
    <xf numFmtId="172" fontId="5" fillId="0" borderId="0" xfId="1" applyNumberFormat="1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6" fillId="0" borderId="0" xfId="1" applyFont="1"/>
    <xf numFmtId="173" fontId="9" fillId="0" borderId="0" xfId="1" applyNumberFormat="1" applyFont="1" applyFill="1" applyAlignment="1">
      <alignment horizontal="right"/>
    </xf>
    <xf numFmtId="167" fontId="3" fillId="0" borderId="0" xfId="2" applyNumberFormat="1" applyFont="1" applyFill="1" applyBorder="1" applyAlignment="1">
      <alignment horizontal="right"/>
    </xf>
    <xf numFmtId="168" fontId="3" fillId="0" borderId="0" xfId="2" applyNumberFormat="1" applyFont="1" applyFill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7" fontId="7" fillId="0" borderId="1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0" borderId="0" xfId="1" applyNumberFormat="1" applyFont="1" applyAlignment="1">
      <alignment horizontal="right"/>
    </xf>
    <xf numFmtId="0" fontId="20" fillId="0" borderId="3" xfId="0" quotePrefix="1" applyNumberFormat="1" applyFont="1" applyBorder="1" applyAlignment="1">
      <alignment horizontal="distributed"/>
    </xf>
    <xf numFmtId="0" fontId="20" fillId="0" borderId="0" xfId="0" applyNumberFormat="1" applyFont="1" applyBorder="1" applyAlignment="1">
      <alignment horizontal="distributed"/>
    </xf>
    <xf numFmtId="0" fontId="23" fillId="0" borderId="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172" fontId="11" fillId="0" borderId="9" xfId="0" applyNumberFormat="1" applyFont="1" applyFill="1" applyBorder="1" applyAlignment="1">
      <alignment horizontal="center" vertical="center" wrapText="1"/>
    </xf>
    <xf numFmtId="172" fontId="0" fillId="0" borderId="10" xfId="0" applyNumberFormat="1" applyBorder="1" applyAlignment="1">
      <alignment vertical="center" wrapText="1"/>
    </xf>
    <xf numFmtId="172" fontId="11" fillId="0" borderId="10" xfId="0" applyNumberFormat="1" applyFont="1" applyBorder="1" applyAlignment="1">
      <alignment vertical="center" wrapText="1"/>
    </xf>
    <xf numFmtId="176" fontId="9" fillId="0" borderId="14" xfId="0" applyNumberFormat="1" applyFont="1" applyBorder="1" applyAlignment="1">
      <alignment horizontal="right"/>
    </xf>
    <xf numFmtId="14" fontId="3" fillId="0" borderId="0" xfId="1" applyNumberFormat="1" applyFont="1" applyAlignment="1">
      <alignment horizontal="right"/>
    </xf>
    <xf numFmtId="172" fontId="26" fillId="4" borderId="0" xfId="0" quotePrefix="1" applyNumberFormat="1" applyFont="1" applyFill="1" applyAlignment="1">
      <alignment horizontal="center" vertical="center"/>
    </xf>
    <xf numFmtId="172" fontId="26" fillId="4" borderId="0" xfId="0" applyNumberFormat="1" applyFont="1" applyFill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72" fontId="27" fillId="4" borderId="0" xfId="0" applyNumberFormat="1" applyFont="1" applyFill="1" applyAlignment="1">
      <alignment horizontal="center" vertical="center"/>
    </xf>
    <xf numFmtId="172" fontId="11" fillId="0" borderId="10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14" fontId="3" fillId="0" borderId="0" xfId="0" applyNumberFormat="1" applyFont="1" applyAlignment="1">
      <alignment horizontal="right"/>
    </xf>
    <xf numFmtId="172" fontId="5" fillId="0" borderId="0" xfId="1" applyNumberFormat="1" applyFont="1" applyAlignment="1">
      <alignment horizontal="center" vertical="center" wrapText="1"/>
    </xf>
    <xf numFmtId="172" fontId="36" fillId="0" borderId="0" xfId="1" applyNumberFormat="1" applyFont="1" applyAlignment="1">
      <alignment horizontal="center" vertical="center" wrapText="1"/>
    </xf>
    <xf numFmtId="0" fontId="37" fillId="0" borderId="0" xfId="0" applyFont="1" applyAlignment="1">
      <alignment horizontal="center" vertical="top" wrapText="1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 vertical="top"/>
    </xf>
    <xf numFmtId="172" fontId="36" fillId="0" borderId="0" xfId="1" applyNumberFormat="1" applyFont="1" applyAlignment="1">
      <alignment horizontal="right" wrapText="1"/>
    </xf>
    <xf numFmtId="172" fontId="36" fillId="0" borderId="0" xfId="1" applyNumberFormat="1" applyFont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1" fontId="1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2" fontId="11" fillId="0" borderId="0" xfId="1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11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4" xfId="0" applyBorder="1" applyAlignment="1">
      <alignment wrapText="1"/>
    </xf>
    <xf numFmtId="1" fontId="23" fillId="0" borderId="0" xfId="0" applyNumberFormat="1" applyFont="1" applyAlignment="1">
      <alignment horizontal="left" vertical="top" wrapText="1"/>
    </xf>
    <xf numFmtId="1" fontId="23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1" fontId="11" fillId="0" borderId="0" xfId="0" applyNumberFormat="1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72" fontId="36" fillId="0" borderId="0" xfId="1" applyNumberFormat="1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/>
    </xf>
    <xf numFmtId="0" fontId="28" fillId="0" borderId="0" xfId="0" quotePrefix="1" applyFont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center"/>
    </xf>
    <xf numFmtId="172" fontId="11" fillId="0" borderId="3" xfId="0" applyNumberFormat="1" applyFont="1" applyBorder="1" applyAlignment="1">
      <alignment horizontal="center"/>
    </xf>
    <xf numFmtId="172" fontId="11" fillId="0" borderId="0" xfId="0" applyNumberFormat="1" applyFont="1" applyAlignment="1">
      <alignment horizontal="center"/>
    </xf>
    <xf numFmtId="172" fontId="11" fillId="0" borderId="17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1" fontId="1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" fontId="11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1" fontId="36" fillId="0" borderId="0" xfId="0" applyNumberFormat="1" applyFont="1" applyAlignment="1">
      <alignment horizontal="center" wrapText="1"/>
    </xf>
    <xf numFmtId="0" fontId="40" fillId="0" borderId="0" xfId="0" applyFont="1" applyAlignment="1">
      <alignment horizontal="center" wrapText="1"/>
    </xf>
    <xf numFmtId="0" fontId="36" fillId="0" borderId="0" xfId="0" applyFont="1" applyAlignment="1">
      <alignment horizontal="right" vertical="center" wrapText="1"/>
    </xf>
    <xf numFmtId="0" fontId="40" fillId="0" borderId="0" xfId="0" applyFont="1" applyAlignment="1">
      <alignment horizontal="right" vertical="center" wrapText="1"/>
    </xf>
    <xf numFmtId="0" fontId="0" fillId="0" borderId="4" xfId="0" applyBorder="1" applyAlignment="1">
      <alignment vertical="center" wrapText="1"/>
    </xf>
  </cellXfs>
  <cellStyles count="4">
    <cellStyle name="Standard" xfId="0" builtinId="0"/>
    <cellStyle name="Standard 2" xfId="3"/>
    <cellStyle name="Standard_FVP0101" xfId="1"/>
    <cellStyle name="Standard_ZIVI010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Aenderung+Mutation/1212/TUNamenAusZeis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1">
          <cell r="A1" t="str">
            <v>TuCode</v>
          </cell>
          <cell r="B1" t="str">
            <v>TuInitialen</v>
          </cell>
        </row>
        <row r="2">
          <cell r="A2">
            <v>11</v>
          </cell>
          <cell r="B2" t="str">
            <v>SBB</v>
          </cell>
        </row>
        <row r="3">
          <cell r="A3">
            <v>22</v>
          </cell>
          <cell r="B3" t="str">
            <v>AB-ab</v>
          </cell>
        </row>
        <row r="4">
          <cell r="A4">
            <v>23</v>
          </cell>
          <cell r="B4" t="str">
            <v>TPC-al</v>
          </cell>
        </row>
        <row r="5">
          <cell r="A5">
            <v>24</v>
          </cell>
          <cell r="B5" t="str">
            <v>TPC-aomc</v>
          </cell>
        </row>
        <row r="6">
          <cell r="A6">
            <v>27</v>
          </cell>
          <cell r="B6" t="str">
            <v>TPC-asd</v>
          </cell>
        </row>
        <row r="7">
          <cell r="A7">
            <v>29</v>
          </cell>
          <cell r="B7" t="str">
            <v>MBC</v>
          </cell>
        </row>
        <row r="8">
          <cell r="A8">
            <v>31</v>
          </cell>
          <cell r="B8" t="str">
            <v>BDWM-bd</v>
          </cell>
        </row>
        <row r="9">
          <cell r="A9">
            <v>32</v>
          </cell>
          <cell r="B9" t="str">
            <v>BLM</v>
          </cell>
        </row>
        <row r="10">
          <cell r="A10">
            <v>33</v>
          </cell>
          <cell r="B10" t="str">
            <v>BLS-bls</v>
          </cell>
        </row>
        <row r="11">
          <cell r="A11">
            <v>34</v>
          </cell>
          <cell r="B11" t="str">
            <v>BLS-bn</v>
          </cell>
        </row>
        <row r="12">
          <cell r="A12">
            <v>35</v>
          </cell>
          <cell r="B12" t="str">
            <v>BOB</v>
          </cell>
        </row>
        <row r="13">
          <cell r="A13">
            <v>36</v>
          </cell>
          <cell r="B13" t="str">
            <v>SOB-bt</v>
          </cell>
        </row>
        <row r="14">
          <cell r="A14">
            <v>37</v>
          </cell>
          <cell r="B14" t="str">
            <v>BLT</v>
          </cell>
        </row>
        <row r="15">
          <cell r="A15">
            <v>38</v>
          </cell>
          <cell r="B15" t="str">
            <v>ASM-bti</v>
          </cell>
        </row>
        <row r="16">
          <cell r="A16">
            <v>39</v>
          </cell>
          <cell r="B16" t="str">
            <v>TPC-bvb</v>
          </cell>
        </row>
        <row r="17">
          <cell r="A17">
            <v>42</v>
          </cell>
          <cell r="B17" t="str">
            <v>MVR-cev</v>
          </cell>
        </row>
        <row r="18">
          <cell r="A18">
            <v>43</v>
          </cell>
          <cell r="B18" t="str">
            <v>CJ</v>
          </cell>
        </row>
        <row r="19">
          <cell r="A19">
            <v>44</v>
          </cell>
          <cell r="B19" t="str">
            <v>TRN-cmn</v>
          </cell>
        </row>
        <row r="20">
          <cell r="A20">
            <v>45</v>
          </cell>
          <cell r="B20" t="str">
            <v>BLS-ebt</v>
          </cell>
        </row>
        <row r="21">
          <cell r="A21">
            <v>46</v>
          </cell>
          <cell r="B21" t="str">
            <v>FB</v>
          </cell>
        </row>
        <row r="22">
          <cell r="A22">
            <v>47</v>
          </cell>
          <cell r="B22" t="str">
            <v>FLP</v>
          </cell>
        </row>
        <row r="23">
          <cell r="A23">
            <v>48</v>
          </cell>
          <cell r="B23" t="str">
            <v>MGB-fo</v>
          </cell>
        </row>
        <row r="24">
          <cell r="A24">
            <v>49</v>
          </cell>
          <cell r="B24" t="str">
            <v>FART</v>
          </cell>
        </row>
        <row r="25">
          <cell r="A25">
            <v>51</v>
          </cell>
          <cell r="B25" t="str">
            <v>FW</v>
          </cell>
        </row>
        <row r="26">
          <cell r="A26">
            <v>52</v>
          </cell>
          <cell r="B26" t="str">
            <v>BLS-gbs</v>
          </cell>
        </row>
        <row r="27">
          <cell r="A27">
            <v>53</v>
          </cell>
          <cell r="B27" t="str">
            <v>TPF</v>
          </cell>
        </row>
        <row r="28">
          <cell r="A28">
            <v>54</v>
          </cell>
          <cell r="B28" t="str">
            <v>KLB</v>
          </cell>
        </row>
        <row r="29">
          <cell r="A29">
            <v>55</v>
          </cell>
          <cell r="B29" t="str">
            <v>LEB</v>
          </cell>
        </row>
        <row r="30">
          <cell r="A30">
            <v>56</v>
          </cell>
          <cell r="B30" t="str">
            <v>ASM-rvo</v>
          </cell>
        </row>
        <row r="31">
          <cell r="A31">
            <v>57</v>
          </cell>
          <cell r="B31" t="str">
            <v>HBS-agb</v>
          </cell>
        </row>
        <row r="32">
          <cell r="A32">
            <v>58</v>
          </cell>
          <cell r="B32" t="str">
            <v>HBS-agk</v>
          </cell>
        </row>
        <row r="33">
          <cell r="A33">
            <v>61</v>
          </cell>
          <cell r="B33" t="str">
            <v>TMR-mc</v>
          </cell>
        </row>
        <row r="34">
          <cell r="A34">
            <v>62</v>
          </cell>
          <cell r="B34" t="str">
            <v>BLS-mlb</v>
          </cell>
        </row>
        <row r="35">
          <cell r="A35">
            <v>63</v>
          </cell>
          <cell r="B35" t="str">
            <v>TMR-mo</v>
          </cell>
        </row>
        <row r="36">
          <cell r="A36">
            <v>64</v>
          </cell>
          <cell r="B36" t="str">
            <v>MOB</v>
          </cell>
        </row>
        <row r="37">
          <cell r="A37">
            <v>65</v>
          </cell>
          <cell r="B37" t="str">
            <v>THURBO</v>
          </cell>
        </row>
        <row r="38">
          <cell r="A38">
            <v>66</v>
          </cell>
          <cell r="B38" t="str">
            <v>NStCM</v>
          </cell>
        </row>
        <row r="39">
          <cell r="A39">
            <v>67</v>
          </cell>
          <cell r="B39" t="str">
            <v>TRAVYS-oc</v>
          </cell>
        </row>
        <row r="40">
          <cell r="A40">
            <v>68</v>
          </cell>
          <cell r="B40" t="str">
            <v>OeBB</v>
          </cell>
        </row>
        <row r="41">
          <cell r="A41">
            <v>69</v>
          </cell>
          <cell r="B41" t="str">
            <v>TRAVYS-pbr</v>
          </cell>
        </row>
        <row r="42">
          <cell r="A42">
            <v>71</v>
          </cell>
          <cell r="B42" t="str">
            <v>AB-rhb</v>
          </cell>
        </row>
        <row r="43">
          <cell r="A43">
            <v>72</v>
          </cell>
          <cell r="B43" t="str">
            <v>RhB</v>
          </cell>
        </row>
        <row r="44">
          <cell r="A44">
            <v>73</v>
          </cell>
          <cell r="B44" t="str">
            <v>TRN-rvt</v>
          </cell>
        </row>
        <row r="45">
          <cell r="A45">
            <v>74</v>
          </cell>
          <cell r="B45" t="str">
            <v>RA</v>
          </cell>
        </row>
        <row r="46">
          <cell r="A46">
            <v>76</v>
          </cell>
          <cell r="B46" t="str">
            <v>BLS-sez</v>
          </cell>
        </row>
        <row r="47">
          <cell r="A47">
            <v>77</v>
          </cell>
          <cell r="B47" t="str">
            <v>SGA alt</v>
          </cell>
        </row>
        <row r="48">
          <cell r="A48">
            <v>78</v>
          </cell>
          <cell r="B48" t="str">
            <v>SZU</v>
          </cell>
        </row>
        <row r="49">
          <cell r="A49">
            <v>79</v>
          </cell>
          <cell r="B49" t="str">
            <v>BLS-smb</v>
          </cell>
        </row>
        <row r="50">
          <cell r="A50">
            <v>81</v>
          </cell>
          <cell r="B50" t="str">
            <v>ASM-snb</v>
          </cell>
        </row>
        <row r="51">
          <cell r="A51">
            <v>82</v>
          </cell>
          <cell r="B51" t="str">
            <v>SOB-sob</v>
          </cell>
        </row>
        <row r="52">
          <cell r="A52">
            <v>84</v>
          </cell>
          <cell r="B52" t="str">
            <v>ST</v>
          </cell>
        </row>
        <row r="53">
          <cell r="A53">
            <v>85</v>
          </cell>
          <cell r="B53" t="str">
            <v>STB</v>
          </cell>
        </row>
        <row r="54">
          <cell r="A54">
            <v>86</v>
          </cell>
          <cell r="B54" t="str">
            <v>ZB</v>
          </cell>
        </row>
        <row r="55">
          <cell r="A55">
            <v>88</v>
          </cell>
          <cell r="B55" t="str">
            <v>RBS</v>
          </cell>
        </row>
        <row r="56">
          <cell r="A56">
            <v>89</v>
          </cell>
          <cell r="B56" t="str">
            <v>AB-tb</v>
          </cell>
        </row>
        <row r="57">
          <cell r="A57">
            <v>92</v>
          </cell>
          <cell r="B57" t="str">
            <v>BLS-vhb</v>
          </cell>
        </row>
        <row r="58">
          <cell r="A58">
            <v>93</v>
          </cell>
          <cell r="B58" t="str">
            <v>MGB-bvz</v>
          </cell>
        </row>
        <row r="59">
          <cell r="A59">
            <v>94</v>
          </cell>
          <cell r="B59" t="str">
            <v>WB</v>
          </cell>
        </row>
        <row r="60">
          <cell r="A60">
            <v>95</v>
          </cell>
          <cell r="B60" t="str">
            <v>BDWM-wm</v>
          </cell>
        </row>
        <row r="61">
          <cell r="A61">
            <v>96</v>
          </cell>
          <cell r="B61" t="str">
            <v>WSB</v>
          </cell>
        </row>
        <row r="62">
          <cell r="A62">
            <v>97</v>
          </cell>
          <cell r="B62" t="str">
            <v>TRAVYS-ysc</v>
          </cell>
        </row>
        <row r="63">
          <cell r="A63">
            <v>98</v>
          </cell>
          <cell r="B63" t="str">
            <v>DB</v>
          </cell>
        </row>
        <row r="64">
          <cell r="A64">
            <v>101</v>
          </cell>
          <cell r="B64" t="str">
            <v>FUNIC-be</v>
          </cell>
        </row>
        <row r="65">
          <cell r="A65">
            <v>103</v>
          </cell>
          <cell r="B65" t="str">
            <v>FUNIC-bm</v>
          </cell>
        </row>
        <row r="66">
          <cell r="A66">
            <v>104</v>
          </cell>
          <cell r="B66" t="str">
            <v>BRB</v>
          </cell>
        </row>
        <row r="67">
          <cell r="A67">
            <v>105</v>
          </cell>
          <cell r="B67" t="str">
            <v>BRSB</v>
          </cell>
        </row>
        <row r="68">
          <cell r="A68">
            <v>106</v>
          </cell>
          <cell r="B68" t="str">
            <v>SVB</v>
          </cell>
        </row>
        <row r="69">
          <cell r="A69">
            <v>107</v>
          </cell>
          <cell r="B69" t="str">
            <v>BB</v>
          </cell>
        </row>
        <row r="70">
          <cell r="A70">
            <v>109</v>
          </cell>
          <cell r="B70" t="str">
            <v>DKB-dpb</v>
          </cell>
        </row>
        <row r="71">
          <cell r="A71">
            <v>111</v>
          </cell>
          <cell r="B71" t="str">
            <v>SDS-dsp</v>
          </cell>
        </row>
        <row r="72">
          <cell r="A72">
            <v>112</v>
          </cell>
          <cell r="B72" t="str">
            <v>StoB</v>
          </cell>
        </row>
        <row r="73">
          <cell r="A73">
            <v>113</v>
          </cell>
          <cell r="B73" t="str">
            <v>TBBU</v>
          </cell>
        </row>
        <row r="74">
          <cell r="A74">
            <v>114</v>
          </cell>
          <cell r="B74" t="str">
            <v>BET</v>
          </cell>
        </row>
        <row r="75">
          <cell r="A75">
            <v>115</v>
          </cell>
          <cell r="B75" t="str">
            <v>PAC</v>
          </cell>
        </row>
        <row r="76">
          <cell r="A76">
            <v>116</v>
          </cell>
          <cell r="B76" t="str">
            <v>FMB</v>
          </cell>
        </row>
        <row r="77">
          <cell r="A77">
            <v>117</v>
          </cell>
          <cell r="B77" t="str">
            <v>FPR</v>
          </cell>
        </row>
        <row r="78">
          <cell r="A78">
            <v>118</v>
          </cell>
          <cell r="B78" t="str">
            <v>AMP</v>
          </cell>
        </row>
        <row r="79">
          <cell r="A79">
            <v>119</v>
          </cell>
          <cell r="B79" t="str">
            <v>DMB</v>
          </cell>
        </row>
        <row r="80">
          <cell r="A80">
            <v>120</v>
          </cell>
          <cell r="B80" t="str">
            <v>GbB</v>
          </cell>
        </row>
        <row r="81">
          <cell r="A81">
            <v>121</v>
          </cell>
          <cell r="B81" t="str">
            <v>GGB</v>
          </cell>
        </row>
        <row r="82">
          <cell r="A82">
            <v>122</v>
          </cell>
          <cell r="B82" t="str">
            <v>GB</v>
          </cell>
        </row>
        <row r="83">
          <cell r="A83">
            <v>123</v>
          </cell>
          <cell r="B83" t="str">
            <v>HB</v>
          </cell>
        </row>
        <row r="84">
          <cell r="A84">
            <v>124</v>
          </cell>
          <cell r="B84" t="str">
            <v>JB</v>
          </cell>
        </row>
        <row r="85">
          <cell r="A85">
            <v>125</v>
          </cell>
          <cell r="B85" t="str">
            <v>MVR-las</v>
          </cell>
        </row>
        <row r="86">
          <cell r="A86">
            <v>127</v>
          </cell>
          <cell r="B86" t="str">
            <v>LO</v>
          </cell>
        </row>
        <row r="87">
          <cell r="A87">
            <v>128</v>
          </cell>
          <cell r="B87" t="str">
            <v>ASM-ltb</v>
          </cell>
        </row>
        <row r="88">
          <cell r="A88">
            <v>129</v>
          </cell>
          <cell r="B88" t="str">
            <v>MG</v>
          </cell>
        </row>
        <row r="89">
          <cell r="A89">
            <v>130</v>
          </cell>
          <cell r="B89" t="str">
            <v>MVR/HR</v>
          </cell>
        </row>
        <row r="90">
          <cell r="A90">
            <v>131</v>
          </cell>
          <cell r="B90" t="str">
            <v>MVR-mtgn</v>
          </cell>
        </row>
        <row r="91">
          <cell r="A91">
            <v>132</v>
          </cell>
          <cell r="B91" t="str">
            <v>MIB</v>
          </cell>
        </row>
        <row r="92">
          <cell r="A92">
            <v>133</v>
          </cell>
          <cell r="B92" t="str">
            <v>BEST-mmb</v>
          </cell>
        </row>
        <row r="93">
          <cell r="A93">
            <v>134</v>
          </cell>
          <cell r="B93" t="str">
            <v>MS</v>
          </cell>
        </row>
        <row r="94">
          <cell r="A94">
            <v>135</v>
          </cell>
          <cell r="B94" t="str">
            <v>NB</v>
          </cell>
        </row>
        <row r="95">
          <cell r="A95">
            <v>136</v>
          </cell>
          <cell r="B95" t="str">
            <v>PB</v>
          </cell>
        </row>
        <row r="96">
          <cell r="A96">
            <v>137</v>
          </cell>
          <cell r="B96" t="str">
            <v>RB</v>
          </cell>
        </row>
        <row r="97">
          <cell r="A97">
            <v>138</v>
          </cell>
          <cell r="B97" t="str">
            <v>RTB</v>
          </cell>
        </row>
        <row r="98">
          <cell r="A98">
            <v>139</v>
          </cell>
          <cell r="B98" t="str">
            <v>AB-rhw</v>
          </cell>
        </row>
        <row r="99">
          <cell r="A99">
            <v>140</v>
          </cell>
          <cell r="B99" t="str">
            <v>BOB-spb</v>
          </cell>
        </row>
        <row r="100">
          <cell r="A100">
            <v>141</v>
          </cell>
          <cell r="B100" t="str">
            <v>LSMS-sbm</v>
          </cell>
        </row>
        <row r="101">
          <cell r="A101">
            <v>142</v>
          </cell>
          <cell r="B101" t="str">
            <v>SMC</v>
          </cell>
        </row>
        <row r="102">
          <cell r="A102">
            <v>143</v>
          </cell>
          <cell r="B102" t="str">
            <v>SMtS</v>
          </cell>
        </row>
        <row r="103">
          <cell r="A103">
            <v>145</v>
          </cell>
          <cell r="B103" t="str">
            <v>SthB</v>
          </cell>
        </row>
        <row r="104">
          <cell r="A104">
            <v>146</v>
          </cell>
          <cell r="B104" t="str">
            <v>STI</v>
          </cell>
        </row>
        <row r="105">
          <cell r="A105">
            <v>147</v>
          </cell>
          <cell r="B105" t="str">
            <v>BEST-smbb</v>
          </cell>
        </row>
        <row r="106">
          <cell r="A106">
            <v>149</v>
          </cell>
          <cell r="B106" t="str">
            <v>BBB</v>
          </cell>
        </row>
        <row r="107">
          <cell r="A107">
            <v>150</v>
          </cell>
          <cell r="B107" t="str">
            <v>WAB/LW</v>
          </cell>
        </row>
        <row r="108">
          <cell r="A108">
            <v>151</v>
          </cell>
          <cell r="B108" t="str">
            <v>TL</v>
          </cell>
        </row>
        <row r="109">
          <cell r="A109">
            <v>152</v>
          </cell>
          <cell r="B109" t="str">
            <v>TMF</v>
          </cell>
        </row>
        <row r="110">
          <cell r="A110">
            <v>153</v>
          </cell>
          <cell r="B110" t="str">
            <v>TRN-tn</v>
          </cell>
        </row>
        <row r="111">
          <cell r="A111">
            <v>154</v>
          </cell>
          <cell r="B111" t="str">
            <v>TSB</v>
          </cell>
        </row>
        <row r="112">
          <cell r="A112">
            <v>155</v>
          </cell>
          <cell r="B112" t="str">
            <v>MVR-vcp</v>
          </cell>
        </row>
        <row r="113">
          <cell r="A113">
            <v>156</v>
          </cell>
          <cell r="B113" t="str">
            <v>TRN/Autovr</v>
          </cell>
        </row>
        <row r="114">
          <cell r="A114">
            <v>157</v>
          </cell>
          <cell r="B114" t="str">
            <v>WAB</v>
          </cell>
        </row>
        <row r="115">
          <cell r="A115">
            <v>158</v>
          </cell>
          <cell r="B115" t="str">
            <v>ZBB</v>
          </cell>
        </row>
        <row r="116">
          <cell r="A116">
            <v>159</v>
          </cell>
          <cell r="B116" t="str">
            <v>DIH</v>
          </cell>
        </row>
        <row r="117">
          <cell r="A117">
            <v>160</v>
          </cell>
          <cell r="B117" t="str">
            <v>DFB</v>
          </cell>
        </row>
        <row r="118">
          <cell r="A118">
            <v>163</v>
          </cell>
          <cell r="B118" t="str">
            <v>FLMS</v>
          </cell>
        </row>
        <row r="119">
          <cell r="A119">
            <v>164</v>
          </cell>
          <cell r="B119" t="str">
            <v>DBZ</v>
          </cell>
        </row>
        <row r="120">
          <cell r="A120">
            <v>165</v>
          </cell>
          <cell r="B120" t="str">
            <v>PBZ</v>
          </cell>
        </row>
        <row r="121">
          <cell r="A121">
            <v>166</v>
          </cell>
          <cell r="B121" t="str">
            <v>FUN</v>
          </cell>
        </row>
        <row r="122">
          <cell r="A122">
            <v>179</v>
          </cell>
          <cell r="B122" t="str">
            <v>AeS</v>
          </cell>
        </row>
        <row r="123">
          <cell r="A123">
            <v>180</v>
          </cell>
          <cell r="B123" t="str">
            <v>SGG</v>
          </cell>
        </row>
        <row r="124">
          <cell r="A124">
            <v>181</v>
          </cell>
          <cell r="B124" t="str">
            <v>SGH</v>
          </cell>
        </row>
        <row r="125">
          <cell r="A125">
            <v>182</v>
          </cell>
          <cell r="B125" t="str">
            <v>BSG</v>
          </cell>
        </row>
        <row r="126">
          <cell r="A126">
            <v>183</v>
          </cell>
          <cell r="B126" t="str">
            <v>BLS-brs</v>
          </cell>
        </row>
        <row r="127">
          <cell r="A127">
            <v>184</v>
          </cell>
          <cell r="B127" t="str">
            <v>CGN</v>
          </cell>
        </row>
        <row r="128">
          <cell r="A128">
            <v>185</v>
          </cell>
          <cell r="B128" t="str">
            <v>SGV</v>
          </cell>
        </row>
        <row r="129">
          <cell r="A129">
            <v>186</v>
          </cell>
          <cell r="B129" t="str">
            <v>SGZ</v>
          </cell>
        </row>
        <row r="130">
          <cell r="A130">
            <v>187</v>
          </cell>
          <cell r="B130" t="str">
            <v>NLM</v>
          </cell>
        </row>
        <row r="131">
          <cell r="A131">
            <v>188</v>
          </cell>
          <cell r="B131" t="str">
            <v>SNL</v>
          </cell>
        </row>
        <row r="132">
          <cell r="A132">
            <v>189</v>
          </cell>
          <cell r="B132" t="str">
            <v>LNM</v>
          </cell>
        </row>
        <row r="133">
          <cell r="A133">
            <v>191</v>
          </cell>
          <cell r="B133" t="str">
            <v>BPG</v>
          </cell>
        </row>
        <row r="134">
          <cell r="A134">
            <v>192</v>
          </cell>
          <cell r="B134" t="str">
            <v>BLS-ths</v>
          </cell>
        </row>
        <row r="135">
          <cell r="A135">
            <v>193</v>
          </cell>
          <cell r="B135" t="str">
            <v>URh</v>
          </cell>
        </row>
        <row r="136">
          <cell r="A136">
            <v>194</v>
          </cell>
          <cell r="B136" t="str">
            <v>ZSG</v>
          </cell>
        </row>
        <row r="137">
          <cell r="A137">
            <v>195</v>
          </cell>
          <cell r="B137" t="str">
            <v>SBS</v>
          </cell>
        </row>
        <row r="138">
          <cell r="A138">
            <v>196</v>
          </cell>
          <cell r="B138" t="str">
            <v>FHM</v>
          </cell>
        </row>
        <row r="139">
          <cell r="A139">
            <v>197</v>
          </cell>
          <cell r="B139" t="str">
            <v>SW</v>
          </cell>
        </row>
        <row r="140">
          <cell r="A140">
            <v>198</v>
          </cell>
          <cell r="B140" t="str">
            <v>NLB</v>
          </cell>
        </row>
        <row r="141">
          <cell r="A141">
            <v>199</v>
          </cell>
          <cell r="B141" t="str">
            <v>SMGN</v>
          </cell>
        </row>
        <row r="142">
          <cell r="A142">
            <v>201</v>
          </cell>
          <cell r="B142" t="str">
            <v>BGF</v>
          </cell>
        </row>
        <row r="143">
          <cell r="A143">
            <v>202</v>
          </cell>
          <cell r="B143" t="str">
            <v>SOW</v>
          </cell>
        </row>
        <row r="144">
          <cell r="A144">
            <v>203</v>
          </cell>
          <cell r="B144" t="str">
            <v>EB</v>
          </cell>
        </row>
        <row r="145">
          <cell r="A145">
            <v>204</v>
          </cell>
          <cell r="B145" t="str">
            <v>LAF</v>
          </cell>
        </row>
        <row r="146">
          <cell r="A146">
            <v>205</v>
          </cell>
          <cell r="B146" t="str">
            <v>BBE</v>
          </cell>
        </row>
        <row r="147">
          <cell r="A147">
            <v>206</v>
          </cell>
          <cell r="B147" t="str">
            <v>LCPN</v>
          </cell>
        </row>
        <row r="148">
          <cell r="A148">
            <v>207</v>
          </cell>
          <cell r="B148" t="str">
            <v>DKB-bbbj</v>
          </cell>
        </row>
        <row r="149">
          <cell r="A149">
            <v>208</v>
          </cell>
          <cell r="B149" t="str">
            <v>DKB-lkp</v>
          </cell>
        </row>
        <row r="150">
          <cell r="A150">
            <v>209</v>
          </cell>
          <cell r="B150" t="str">
            <v>ARBAG</v>
          </cell>
        </row>
        <row r="151">
          <cell r="A151">
            <v>210</v>
          </cell>
          <cell r="B151" t="str">
            <v>BDGAG-lge</v>
          </cell>
        </row>
        <row r="152">
          <cell r="A152">
            <v>211</v>
          </cell>
          <cell r="B152" t="str">
            <v>LRU</v>
          </cell>
        </row>
        <row r="153">
          <cell r="A153">
            <v>212</v>
          </cell>
          <cell r="B153" t="str">
            <v>CBV</v>
          </cell>
        </row>
        <row r="154">
          <cell r="A154">
            <v>213</v>
          </cell>
          <cell r="B154" t="str">
            <v>LSS</v>
          </cell>
        </row>
        <row r="155">
          <cell r="A155">
            <v>214</v>
          </cell>
          <cell r="B155" t="str">
            <v>LUFAG</v>
          </cell>
        </row>
        <row r="156">
          <cell r="A156">
            <v>215</v>
          </cell>
          <cell r="B156" t="str">
            <v>LWE</v>
          </cell>
        </row>
        <row r="157">
          <cell r="A157">
            <v>216</v>
          </cell>
          <cell r="B157" t="str">
            <v>LWM</v>
          </cell>
        </row>
        <row r="158">
          <cell r="A158">
            <v>217</v>
          </cell>
          <cell r="B158" t="str">
            <v>TCP</v>
          </cell>
        </row>
        <row r="159">
          <cell r="A159">
            <v>218</v>
          </cell>
          <cell r="B159" t="str">
            <v>BEST-lbd</v>
          </cell>
        </row>
        <row r="160">
          <cell r="A160">
            <v>219</v>
          </cell>
          <cell r="B160" t="str">
            <v>ABB</v>
          </cell>
        </row>
        <row r="161">
          <cell r="A161">
            <v>220</v>
          </cell>
          <cell r="B161" t="str">
            <v>LGH</v>
          </cell>
        </row>
        <row r="162">
          <cell r="A162">
            <v>221</v>
          </cell>
          <cell r="B162" t="str">
            <v>SSAF</v>
          </cell>
        </row>
        <row r="163">
          <cell r="A163">
            <v>222</v>
          </cell>
          <cell r="B163" t="str">
            <v>SMF-lsm</v>
          </cell>
        </row>
        <row r="164">
          <cell r="A164">
            <v>223</v>
          </cell>
          <cell r="B164" t="str">
            <v>PSFS</v>
          </cell>
        </row>
        <row r="165">
          <cell r="A165">
            <v>224</v>
          </cell>
          <cell r="B165" t="str">
            <v>LDP</v>
          </cell>
        </row>
        <row r="166">
          <cell r="A166">
            <v>225</v>
          </cell>
          <cell r="B166" t="str">
            <v>BDGAG</v>
          </cell>
        </row>
        <row r="167">
          <cell r="A167">
            <v>227</v>
          </cell>
          <cell r="B167" t="str">
            <v>TRI</v>
          </cell>
        </row>
        <row r="168">
          <cell r="A168">
            <v>228</v>
          </cell>
          <cell r="B168" t="str">
            <v>LKS</v>
          </cell>
        </row>
        <row r="169">
          <cell r="A169">
            <v>229</v>
          </cell>
          <cell r="B169" t="str">
            <v>LLG</v>
          </cell>
        </row>
        <row r="170">
          <cell r="A170">
            <v>230</v>
          </cell>
          <cell r="B170" t="str">
            <v>SB</v>
          </cell>
        </row>
        <row r="171">
          <cell r="A171">
            <v>231</v>
          </cell>
          <cell r="B171" t="str">
            <v>TCLB</v>
          </cell>
        </row>
        <row r="172">
          <cell r="A172">
            <v>232</v>
          </cell>
          <cell r="B172" t="str">
            <v>LRF</v>
          </cell>
        </row>
        <row r="173">
          <cell r="A173">
            <v>233</v>
          </cell>
          <cell r="B173" t="str">
            <v>TLSA</v>
          </cell>
        </row>
        <row r="174">
          <cell r="A174">
            <v>234</v>
          </cell>
          <cell r="B174" t="str">
            <v>LSF</v>
          </cell>
        </row>
        <row r="175">
          <cell r="A175">
            <v>236</v>
          </cell>
          <cell r="B175" t="str">
            <v>BCD</v>
          </cell>
        </row>
        <row r="176">
          <cell r="A176">
            <v>237</v>
          </cell>
          <cell r="B176" t="str">
            <v>LRW</v>
          </cell>
        </row>
        <row r="177">
          <cell r="A177">
            <v>238</v>
          </cell>
          <cell r="B177" t="str">
            <v>BEST-lcs</v>
          </cell>
        </row>
        <row r="178">
          <cell r="A178">
            <v>239</v>
          </cell>
          <cell r="B178" t="str">
            <v>NHB</v>
          </cell>
        </row>
        <row r="179">
          <cell r="A179">
            <v>240</v>
          </cell>
          <cell r="B179" t="str">
            <v>SHAG</v>
          </cell>
        </row>
        <row r="180">
          <cell r="A180">
            <v>241</v>
          </cell>
          <cell r="B180" t="str">
            <v>TD</v>
          </cell>
        </row>
        <row r="181">
          <cell r="A181">
            <v>243</v>
          </cell>
          <cell r="B181" t="str">
            <v>LLS</v>
          </cell>
        </row>
        <row r="182">
          <cell r="A182">
            <v>244</v>
          </cell>
          <cell r="B182" t="str">
            <v>LGJ</v>
          </cell>
        </row>
        <row r="183">
          <cell r="A183">
            <v>245</v>
          </cell>
          <cell r="B183" t="str">
            <v>CMA</v>
          </cell>
        </row>
        <row r="184">
          <cell r="A184">
            <v>247</v>
          </cell>
          <cell r="B184" t="str">
            <v>BEST-lcl</v>
          </cell>
        </row>
        <row r="185">
          <cell r="A185">
            <v>248</v>
          </cell>
          <cell r="B185" t="str">
            <v>LKR</v>
          </cell>
        </row>
        <row r="186">
          <cell r="A186">
            <v>249</v>
          </cell>
          <cell r="B186" t="str">
            <v>LSC</v>
          </cell>
        </row>
        <row r="187">
          <cell r="A187">
            <v>250</v>
          </cell>
          <cell r="B187" t="str">
            <v>LDN</v>
          </cell>
        </row>
        <row r="188">
          <cell r="A188">
            <v>251</v>
          </cell>
          <cell r="B188" t="str">
            <v>AGS</v>
          </cell>
        </row>
        <row r="189">
          <cell r="A189">
            <v>252</v>
          </cell>
          <cell r="B189" t="str">
            <v>LHB</v>
          </cell>
        </row>
        <row r="190">
          <cell r="A190">
            <v>253</v>
          </cell>
          <cell r="B190" t="str">
            <v>HKDS</v>
          </cell>
        </row>
        <row r="191">
          <cell r="A191">
            <v>254</v>
          </cell>
          <cell r="B191" t="str">
            <v>LDW</v>
          </cell>
        </row>
        <row r="192">
          <cell r="A192">
            <v>255</v>
          </cell>
          <cell r="B192" t="str">
            <v>LJK</v>
          </cell>
        </row>
        <row r="193">
          <cell r="A193">
            <v>256</v>
          </cell>
          <cell r="B193" t="str">
            <v>LSMS-lsms</v>
          </cell>
        </row>
        <row r="194">
          <cell r="A194">
            <v>257</v>
          </cell>
          <cell r="B194" t="str">
            <v>BBWAG</v>
          </cell>
        </row>
        <row r="195">
          <cell r="A195">
            <v>258</v>
          </cell>
          <cell r="B195" t="str">
            <v>FLC</v>
          </cell>
        </row>
        <row r="196">
          <cell r="A196">
            <v>259</v>
          </cell>
          <cell r="B196" t="str">
            <v>TTM-tmpf</v>
          </cell>
        </row>
        <row r="197">
          <cell r="A197">
            <v>261</v>
          </cell>
          <cell r="B197" t="str">
            <v>G3AG</v>
          </cell>
        </row>
        <row r="198">
          <cell r="A198">
            <v>262</v>
          </cell>
          <cell r="B198" t="str">
            <v>BAB</v>
          </cell>
        </row>
        <row r="199">
          <cell r="A199">
            <v>263</v>
          </cell>
          <cell r="B199" t="str">
            <v>LFüB</v>
          </cell>
        </row>
        <row r="200">
          <cell r="A200">
            <v>264</v>
          </cell>
          <cell r="B200" t="str">
            <v>LESt</v>
          </cell>
        </row>
        <row r="201">
          <cell r="A201">
            <v>265</v>
          </cell>
          <cell r="B201" t="str">
            <v>MBF</v>
          </cell>
        </row>
        <row r="202">
          <cell r="A202">
            <v>266</v>
          </cell>
          <cell r="B202" t="str">
            <v>FE/FE</v>
          </cell>
        </row>
        <row r="203">
          <cell r="A203">
            <v>267</v>
          </cell>
          <cell r="B203" t="str">
            <v>SPL</v>
          </cell>
        </row>
        <row r="204">
          <cell r="A204">
            <v>268</v>
          </cell>
          <cell r="B204" t="str">
            <v>LSMS/MS</v>
          </cell>
        </row>
        <row r="205">
          <cell r="A205">
            <v>269</v>
          </cell>
          <cell r="B205" t="str">
            <v>FE</v>
          </cell>
        </row>
        <row r="206">
          <cell r="A206">
            <v>270</v>
          </cell>
          <cell r="B206" t="str">
            <v>LSH</v>
          </cell>
        </row>
        <row r="207">
          <cell r="A207">
            <v>272</v>
          </cell>
          <cell r="B207" t="str">
            <v>LGP</v>
          </cell>
        </row>
        <row r="208">
          <cell r="A208">
            <v>273</v>
          </cell>
          <cell r="B208" t="str">
            <v>LMM</v>
          </cell>
        </row>
        <row r="209">
          <cell r="A209">
            <v>274</v>
          </cell>
          <cell r="B209" t="str">
            <v>LBB</v>
          </cell>
        </row>
        <row r="210">
          <cell r="A210">
            <v>275</v>
          </cell>
          <cell r="B210" t="str">
            <v>BFL</v>
          </cell>
        </row>
        <row r="211">
          <cell r="A211">
            <v>276</v>
          </cell>
          <cell r="B211" t="str">
            <v>LRR</v>
          </cell>
        </row>
        <row r="212">
          <cell r="A212">
            <v>277</v>
          </cell>
          <cell r="B212" t="str">
            <v>TDCh</v>
          </cell>
        </row>
        <row r="213">
          <cell r="A213">
            <v>278</v>
          </cell>
          <cell r="B213" t="str">
            <v>FART-klic</v>
          </cell>
        </row>
        <row r="214">
          <cell r="A214">
            <v>279</v>
          </cell>
          <cell r="B214" t="str">
            <v>FART-klvr</v>
          </cell>
        </row>
        <row r="215">
          <cell r="A215">
            <v>280</v>
          </cell>
          <cell r="B215" t="str">
            <v>LSG</v>
          </cell>
        </row>
        <row r="216">
          <cell r="A216">
            <v>281</v>
          </cell>
          <cell r="B216" t="str">
            <v>LKüS</v>
          </cell>
        </row>
        <row r="217">
          <cell r="A217">
            <v>282</v>
          </cell>
          <cell r="B217" t="str">
            <v>BEAG</v>
          </cell>
        </row>
        <row r="218">
          <cell r="A218">
            <v>283</v>
          </cell>
          <cell r="B218" t="str">
            <v>LSBR</v>
          </cell>
        </row>
        <row r="219">
          <cell r="A219">
            <v>285</v>
          </cell>
          <cell r="B219" t="str">
            <v>BLB</v>
          </cell>
        </row>
        <row r="220">
          <cell r="A220">
            <v>286</v>
          </cell>
          <cell r="B220" t="str">
            <v>CIT</v>
          </cell>
        </row>
        <row r="221">
          <cell r="A221">
            <v>287</v>
          </cell>
          <cell r="B221" t="str">
            <v>PIZAG</v>
          </cell>
        </row>
        <row r="222">
          <cell r="A222">
            <v>288</v>
          </cell>
          <cell r="B222" t="str">
            <v>PBF-stp</v>
          </cell>
        </row>
        <row r="223">
          <cell r="A223">
            <v>289</v>
          </cell>
          <cell r="B223" t="str">
            <v>GSJ</v>
          </cell>
        </row>
        <row r="224">
          <cell r="A224">
            <v>290</v>
          </cell>
          <cell r="B224" t="str">
            <v>LTUO</v>
          </cell>
        </row>
        <row r="225">
          <cell r="A225">
            <v>293</v>
          </cell>
          <cell r="B225" t="str">
            <v>BGR</v>
          </cell>
        </row>
        <row r="226">
          <cell r="A226">
            <v>294</v>
          </cell>
          <cell r="B226" t="str">
            <v>RMA-tapm</v>
          </cell>
        </row>
        <row r="227">
          <cell r="A227">
            <v>296</v>
          </cell>
          <cell r="B227" t="str">
            <v>FBS</v>
          </cell>
        </row>
        <row r="228">
          <cell r="A228">
            <v>297</v>
          </cell>
          <cell r="B228" t="str">
            <v>LLAT</v>
          </cell>
        </row>
        <row r="229">
          <cell r="A229">
            <v>298</v>
          </cell>
          <cell r="B229" t="str">
            <v>LB</v>
          </cell>
        </row>
        <row r="230">
          <cell r="A230">
            <v>299</v>
          </cell>
          <cell r="B230" t="str">
            <v>ZBAG</v>
          </cell>
        </row>
        <row r="231">
          <cell r="A231">
            <v>301</v>
          </cell>
          <cell r="B231" t="str">
            <v>SSA</v>
          </cell>
        </row>
        <row r="232">
          <cell r="A232">
            <v>303</v>
          </cell>
          <cell r="B232" t="str">
            <v>BHY-lws</v>
          </cell>
        </row>
        <row r="233">
          <cell r="A233">
            <v>305</v>
          </cell>
          <cell r="B233" t="str">
            <v>TMSA</v>
          </cell>
        </row>
        <row r="234">
          <cell r="A234">
            <v>306</v>
          </cell>
          <cell r="B234" t="str">
            <v>LABB</v>
          </cell>
        </row>
        <row r="235">
          <cell r="A235">
            <v>307</v>
          </cell>
          <cell r="B235" t="str">
            <v>BMH</v>
          </cell>
        </row>
        <row r="236">
          <cell r="A236">
            <v>308</v>
          </cell>
          <cell r="B236" t="str">
            <v>TZS</v>
          </cell>
        </row>
        <row r="237">
          <cell r="A237">
            <v>309</v>
          </cell>
          <cell r="B237" t="str">
            <v>KMB-bkm</v>
          </cell>
        </row>
        <row r="238">
          <cell r="A238">
            <v>310</v>
          </cell>
          <cell r="B238" t="str">
            <v>LKE</v>
          </cell>
        </row>
        <row r="239">
          <cell r="A239">
            <v>311</v>
          </cell>
          <cell r="B239" t="str">
            <v>TV</v>
          </cell>
        </row>
        <row r="240">
          <cell r="A240">
            <v>312</v>
          </cell>
          <cell r="B240" t="str">
            <v>GGM</v>
          </cell>
        </row>
        <row r="241">
          <cell r="A241">
            <v>314</v>
          </cell>
          <cell r="B241" t="str">
            <v>TVCM</v>
          </cell>
        </row>
        <row r="242">
          <cell r="A242">
            <v>315</v>
          </cell>
          <cell r="B242" t="str">
            <v>BHAG</v>
          </cell>
        </row>
        <row r="243">
          <cell r="A243">
            <v>316</v>
          </cell>
          <cell r="B243" t="str">
            <v>VBSA</v>
          </cell>
        </row>
        <row r="244">
          <cell r="A244">
            <v>319</v>
          </cell>
          <cell r="B244" t="str">
            <v>LMS</v>
          </cell>
        </row>
        <row r="245">
          <cell r="A245">
            <v>323</v>
          </cell>
          <cell r="B245" t="str">
            <v>GKO</v>
          </cell>
        </row>
        <row r="246">
          <cell r="A246">
            <v>324</v>
          </cell>
          <cell r="B246" t="str">
            <v>SMF-ssmb</v>
          </cell>
        </row>
        <row r="247">
          <cell r="A247">
            <v>329</v>
          </cell>
          <cell r="B247" t="str">
            <v>BBD</v>
          </cell>
        </row>
        <row r="248">
          <cell r="A248">
            <v>330</v>
          </cell>
          <cell r="B248" t="str">
            <v>TMLF/TMLT</v>
          </cell>
        </row>
        <row r="249">
          <cell r="A249">
            <v>331</v>
          </cell>
          <cell r="B249" t="str">
            <v>TPS</v>
          </cell>
        </row>
        <row r="250">
          <cell r="A250">
            <v>332</v>
          </cell>
          <cell r="B250" t="str">
            <v>LRE</v>
          </cell>
        </row>
        <row r="251">
          <cell r="A251">
            <v>333</v>
          </cell>
          <cell r="B251" t="str">
            <v>PSR</v>
          </cell>
        </row>
        <row r="252">
          <cell r="A252">
            <v>334</v>
          </cell>
          <cell r="B252" t="str">
            <v>BHY-sost</v>
          </cell>
        </row>
        <row r="253">
          <cell r="A253">
            <v>336</v>
          </cell>
          <cell r="B253" t="str">
            <v>SBAD</v>
          </cell>
        </row>
        <row r="254">
          <cell r="A254">
            <v>337</v>
          </cell>
          <cell r="B254" t="str">
            <v>RMG-tgb</v>
          </cell>
        </row>
        <row r="255">
          <cell r="A255">
            <v>340</v>
          </cell>
          <cell r="B255" t="str">
            <v>SSPS</v>
          </cell>
        </row>
        <row r="256">
          <cell r="A256">
            <v>342</v>
          </cell>
          <cell r="B256" t="str">
            <v>PAGC</v>
          </cell>
        </row>
        <row r="257">
          <cell r="A257">
            <v>343</v>
          </cell>
          <cell r="B257" t="str">
            <v>LSöR</v>
          </cell>
        </row>
        <row r="258">
          <cell r="A258">
            <v>344</v>
          </cell>
          <cell r="B258" t="str">
            <v>MBC-cg</v>
          </cell>
        </row>
        <row r="259">
          <cell r="A259">
            <v>345</v>
          </cell>
          <cell r="B259" t="str">
            <v>GOBA-Pool</v>
          </cell>
        </row>
        <row r="260">
          <cell r="A260">
            <v>346</v>
          </cell>
          <cell r="B260" t="str">
            <v>LSKA</v>
          </cell>
        </row>
        <row r="261">
          <cell r="A261">
            <v>347</v>
          </cell>
          <cell r="B261" t="str">
            <v>SRI</v>
          </cell>
        </row>
        <row r="262">
          <cell r="A262">
            <v>350</v>
          </cell>
          <cell r="B262" t="str">
            <v>DB/Konsta</v>
          </cell>
        </row>
        <row r="263">
          <cell r="A263">
            <v>351</v>
          </cell>
          <cell r="B263" t="str">
            <v>SBB GmbH</v>
          </cell>
        </row>
        <row r="264">
          <cell r="A264">
            <v>353</v>
          </cell>
          <cell r="B264" t="str">
            <v>DB/SH</v>
          </cell>
        </row>
        <row r="265">
          <cell r="A265">
            <v>354</v>
          </cell>
          <cell r="B265" t="str">
            <v>SBG</v>
          </cell>
        </row>
        <row r="266">
          <cell r="A266">
            <v>360</v>
          </cell>
          <cell r="B266" t="str">
            <v>BSB Fähr</v>
          </cell>
        </row>
        <row r="267">
          <cell r="A267">
            <v>361</v>
          </cell>
          <cell r="B267" t="str">
            <v>BSB Quer</v>
          </cell>
        </row>
        <row r="268">
          <cell r="A268">
            <v>362</v>
          </cell>
          <cell r="B268" t="str">
            <v>StW Konsta</v>
          </cell>
        </row>
        <row r="269">
          <cell r="A269">
            <v>364</v>
          </cell>
          <cell r="B269" t="str">
            <v>Gem DBOeBB</v>
          </cell>
        </row>
        <row r="270">
          <cell r="A270">
            <v>365</v>
          </cell>
          <cell r="B270" t="str">
            <v>OeBB SMG-L</v>
          </cell>
        </row>
        <row r="271">
          <cell r="A271">
            <v>401</v>
          </cell>
          <cell r="B271" t="str">
            <v>SBBW XEU</v>
          </cell>
        </row>
        <row r="272">
          <cell r="A272">
            <v>402</v>
          </cell>
          <cell r="B272" t="str">
            <v>SBBW CHF</v>
          </cell>
        </row>
        <row r="273">
          <cell r="A273">
            <v>403</v>
          </cell>
          <cell r="B273" t="str">
            <v>SBB Handl</v>
          </cell>
        </row>
        <row r="274">
          <cell r="A274">
            <v>404</v>
          </cell>
          <cell r="B274" t="str">
            <v>ISBS</v>
          </cell>
        </row>
        <row r="275">
          <cell r="A275">
            <v>405</v>
          </cell>
          <cell r="B275" t="str">
            <v>Dri 8.0%</v>
          </cell>
        </row>
        <row r="276">
          <cell r="A276">
            <v>406</v>
          </cell>
          <cell r="B276" t="str">
            <v>Dri 0.0%</v>
          </cell>
        </row>
        <row r="277">
          <cell r="A277">
            <v>407</v>
          </cell>
          <cell r="B277" t="str">
            <v>Dri 2.5%</v>
          </cell>
        </row>
        <row r="278">
          <cell r="A278">
            <v>408</v>
          </cell>
          <cell r="B278" t="str">
            <v>Dri 3.8%</v>
          </cell>
        </row>
        <row r="279">
          <cell r="A279">
            <v>409</v>
          </cell>
          <cell r="B279" t="str">
            <v>Dri 2.5/0%</v>
          </cell>
        </row>
        <row r="280">
          <cell r="A280">
            <v>420</v>
          </cell>
          <cell r="B280" t="str">
            <v>TILO</v>
          </cell>
        </row>
        <row r="281">
          <cell r="A281">
            <v>422</v>
          </cell>
          <cell r="B281" t="str">
            <v>FS Domo</v>
          </cell>
        </row>
        <row r="282">
          <cell r="A282">
            <v>423</v>
          </cell>
          <cell r="B282" t="str">
            <v>FS Luino</v>
          </cell>
        </row>
        <row r="283">
          <cell r="A283">
            <v>424</v>
          </cell>
          <cell r="B283" t="str">
            <v>SSIF</v>
          </cell>
        </row>
        <row r="284">
          <cell r="A284">
            <v>425</v>
          </cell>
          <cell r="B284" t="str">
            <v>FS Stresa</v>
          </cell>
        </row>
        <row r="285">
          <cell r="A285">
            <v>427</v>
          </cell>
          <cell r="B285" t="str">
            <v>FS Como</v>
          </cell>
        </row>
        <row r="286">
          <cell r="A286">
            <v>428</v>
          </cell>
          <cell r="B286" t="str">
            <v>SNCF STS</v>
          </cell>
        </row>
        <row r="287">
          <cell r="A287">
            <v>429</v>
          </cell>
          <cell r="B287" t="str">
            <v>SNCF Alsac</v>
          </cell>
        </row>
        <row r="288">
          <cell r="A288">
            <v>431</v>
          </cell>
          <cell r="B288" t="str">
            <v>TVZG</v>
          </cell>
        </row>
        <row r="289">
          <cell r="A289">
            <v>433</v>
          </cell>
          <cell r="B289" t="str">
            <v>TKEB alt</v>
          </cell>
        </row>
        <row r="290">
          <cell r="A290">
            <v>434</v>
          </cell>
          <cell r="B290" t="str">
            <v>OTV-VVV</v>
          </cell>
        </row>
        <row r="291">
          <cell r="A291">
            <v>435</v>
          </cell>
          <cell r="B291" t="str">
            <v>TVAG</v>
          </cell>
        </row>
        <row r="292">
          <cell r="A292">
            <v>436</v>
          </cell>
          <cell r="B292" t="str">
            <v>CTNE</v>
          </cell>
        </row>
        <row r="293">
          <cell r="A293">
            <v>437</v>
          </cell>
          <cell r="B293" t="str">
            <v>OTV-VVV</v>
          </cell>
        </row>
        <row r="294">
          <cell r="A294">
            <v>438</v>
          </cell>
          <cell r="B294" t="str">
            <v>OTV-VHB</v>
          </cell>
        </row>
        <row r="295">
          <cell r="A295">
            <v>439</v>
          </cell>
          <cell r="B295" t="str">
            <v>CTGE</v>
          </cell>
        </row>
        <row r="296">
          <cell r="A296">
            <v>440</v>
          </cell>
          <cell r="B296" t="str">
            <v>TNW TTR</v>
          </cell>
        </row>
        <row r="297">
          <cell r="A297">
            <v>441</v>
          </cell>
          <cell r="B297" t="str">
            <v>CTNE</v>
          </cell>
        </row>
        <row r="298">
          <cell r="A298">
            <v>442</v>
          </cell>
          <cell r="B298" t="str">
            <v>TVLU</v>
          </cell>
        </row>
        <row r="299">
          <cell r="A299">
            <v>443</v>
          </cell>
          <cell r="B299" t="str">
            <v>TVLU</v>
          </cell>
        </row>
        <row r="300">
          <cell r="A300">
            <v>444</v>
          </cell>
          <cell r="B300" t="str">
            <v>TVAG</v>
          </cell>
        </row>
        <row r="301">
          <cell r="A301">
            <v>445</v>
          </cell>
          <cell r="B301" t="str">
            <v>CTV</v>
          </cell>
        </row>
        <row r="302">
          <cell r="A302">
            <v>446</v>
          </cell>
          <cell r="B302" t="str">
            <v>TV-BE/SO</v>
          </cell>
        </row>
        <row r="303">
          <cell r="A303">
            <v>447</v>
          </cell>
          <cell r="B303" t="str">
            <v>CTGE</v>
          </cell>
        </row>
        <row r="304">
          <cell r="A304">
            <v>449</v>
          </cell>
          <cell r="B304" t="str">
            <v>CTV</v>
          </cell>
        </row>
        <row r="305">
          <cell r="A305">
            <v>450</v>
          </cell>
          <cell r="B305" t="str">
            <v>CTV</v>
          </cell>
        </row>
        <row r="306">
          <cell r="A306">
            <v>451</v>
          </cell>
          <cell r="B306" t="str">
            <v>TVSZ</v>
          </cell>
        </row>
        <row r="307">
          <cell r="A307">
            <v>452</v>
          </cell>
          <cell r="B307" t="str">
            <v>TVOst</v>
          </cell>
        </row>
        <row r="308">
          <cell r="A308">
            <v>453</v>
          </cell>
          <cell r="B308" t="str">
            <v>TVOst</v>
          </cell>
        </row>
        <row r="309">
          <cell r="A309">
            <v>454</v>
          </cell>
          <cell r="B309" t="str">
            <v>ZVV-Ost</v>
          </cell>
        </row>
        <row r="310">
          <cell r="A310">
            <v>455</v>
          </cell>
          <cell r="B310" t="str">
            <v>ZVV-AG</v>
          </cell>
        </row>
        <row r="311">
          <cell r="A311">
            <v>456</v>
          </cell>
          <cell r="B311" t="str">
            <v>ZVV-SZ/ZG</v>
          </cell>
        </row>
        <row r="312">
          <cell r="A312">
            <v>457</v>
          </cell>
          <cell r="B312" t="str">
            <v>ZVV-SH</v>
          </cell>
        </row>
        <row r="313">
          <cell r="A313">
            <v>458</v>
          </cell>
          <cell r="B313" t="str">
            <v>TVAG</v>
          </cell>
        </row>
        <row r="314">
          <cell r="A314">
            <v>459</v>
          </cell>
          <cell r="B314" t="str">
            <v>TV-BE/SO</v>
          </cell>
        </row>
        <row r="315">
          <cell r="A315">
            <v>460</v>
          </cell>
          <cell r="B315" t="str">
            <v>TNW</v>
          </cell>
        </row>
        <row r="316">
          <cell r="A316">
            <v>461</v>
          </cell>
          <cell r="B316" t="str">
            <v>TVSH</v>
          </cell>
        </row>
        <row r="317">
          <cell r="A317">
            <v>462</v>
          </cell>
          <cell r="B317" t="str">
            <v>TVZG</v>
          </cell>
        </row>
        <row r="318">
          <cell r="A318">
            <v>463</v>
          </cell>
          <cell r="B318" t="str">
            <v>CTTI</v>
          </cell>
        </row>
        <row r="319">
          <cell r="A319">
            <v>464</v>
          </cell>
          <cell r="B319" t="str">
            <v>CTTI</v>
          </cell>
        </row>
        <row r="320">
          <cell r="A320">
            <v>465</v>
          </cell>
          <cell r="B320" t="str">
            <v>TVBI</v>
          </cell>
        </row>
        <row r="321">
          <cell r="A321">
            <v>466</v>
          </cell>
          <cell r="B321" t="str">
            <v>ZVV-Ost</v>
          </cell>
        </row>
        <row r="322">
          <cell r="A322">
            <v>467</v>
          </cell>
          <cell r="B322" t="str">
            <v>ZVV-AG</v>
          </cell>
        </row>
        <row r="323">
          <cell r="A323">
            <v>468</v>
          </cell>
          <cell r="B323" t="str">
            <v>ZVV-SZ/ZG</v>
          </cell>
        </row>
        <row r="324">
          <cell r="A324">
            <v>469</v>
          </cell>
          <cell r="B324" t="str">
            <v>ZVV-SH</v>
          </cell>
        </row>
        <row r="325">
          <cell r="A325">
            <v>471</v>
          </cell>
          <cell r="B325" t="str">
            <v>TVLU</v>
          </cell>
        </row>
        <row r="326">
          <cell r="A326">
            <v>472</v>
          </cell>
          <cell r="B326" t="str">
            <v>TVWAH</v>
          </cell>
        </row>
        <row r="327">
          <cell r="A327">
            <v>475</v>
          </cell>
          <cell r="B327" t="str">
            <v>TVOENG</v>
          </cell>
        </row>
        <row r="328">
          <cell r="A328">
            <v>476</v>
          </cell>
          <cell r="B328" t="str">
            <v>TVOst</v>
          </cell>
        </row>
        <row r="329">
          <cell r="A329">
            <v>478</v>
          </cell>
          <cell r="B329" t="str">
            <v>CTFR</v>
          </cell>
        </row>
        <row r="330">
          <cell r="A330">
            <v>479</v>
          </cell>
          <cell r="B330" t="str">
            <v>CTJU</v>
          </cell>
        </row>
        <row r="331">
          <cell r="A331">
            <v>480</v>
          </cell>
          <cell r="B331" t="str">
            <v>TVSH</v>
          </cell>
        </row>
        <row r="332">
          <cell r="A332">
            <v>482</v>
          </cell>
          <cell r="B332" t="str">
            <v>CTV</v>
          </cell>
        </row>
        <row r="333">
          <cell r="A333">
            <v>483</v>
          </cell>
          <cell r="B333" t="str">
            <v>CTNE</v>
          </cell>
        </row>
        <row r="334">
          <cell r="A334">
            <v>484</v>
          </cell>
          <cell r="B334" t="str">
            <v>CTIFR</v>
          </cell>
        </row>
        <row r="335">
          <cell r="A335">
            <v>485</v>
          </cell>
          <cell r="B335" t="str">
            <v>TV SH</v>
          </cell>
        </row>
        <row r="336">
          <cell r="A336">
            <v>486</v>
          </cell>
          <cell r="B336" t="str">
            <v>TV Libero</v>
          </cell>
        </row>
        <row r="337">
          <cell r="A337">
            <v>487</v>
          </cell>
          <cell r="B337" t="str">
            <v>CTTI</v>
          </cell>
        </row>
        <row r="338">
          <cell r="A338">
            <v>488</v>
          </cell>
          <cell r="B338" t="str">
            <v>TVBOO</v>
          </cell>
        </row>
        <row r="339">
          <cell r="A339">
            <v>489</v>
          </cell>
          <cell r="B339" t="str">
            <v>TV Libero</v>
          </cell>
        </row>
        <row r="340">
          <cell r="A340">
            <v>490</v>
          </cell>
          <cell r="B340" t="str">
            <v>ZVV</v>
          </cell>
        </row>
        <row r="341">
          <cell r="A341">
            <v>492</v>
          </cell>
          <cell r="B341" t="str">
            <v>CTTI-Ozon</v>
          </cell>
        </row>
        <row r="342">
          <cell r="A342">
            <v>493</v>
          </cell>
          <cell r="B342" t="str">
            <v>TVBeO</v>
          </cell>
        </row>
        <row r="343">
          <cell r="A343">
            <v>495</v>
          </cell>
          <cell r="B343" t="str">
            <v>RAW Messen</v>
          </cell>
        </row>
        <row r="344">
          <cell r="A344">
            <v>496</v>
          </cell>
          <cell r="B344" t="str">
            <v>AUTOSALON</v>
          </cell>
        </row>
        <row r="345">
          <cell r="A345">
            <v>497</v>
          </cell>
          <cell r="B345" t="str">
            <v>Bea Bern</v>
          </cell>
        </row>
        <row r="346">
          <cell r="A346">
            <v>498</v>
          </cell>
          <cell r="B346" t="str">
            <v>COMPTOIR</v>
          </cell>
        </row>
        <row r="347">
          <cell r="A347">
            <v>499</v>
          </cell>
          <cell r="B347" t="str">
            <v>OLMA</v>
          </cell>
        </row>
        <row r="348">
          <cell r="A348">
            <v>500</v>
          </cell>
          <cell r="B348" t="str">
            <v>BLS/SBB</v>
          </cell>
        </row>
        <row r="349">
          <cell r="A349">
            <v>501</v>
          </cell>
          <cell r="B349" t="str">
            <v>Gem-VI-BR</v>
          </cell>
        </row>
        <row r="350">
          <cell r="A350">
            <v>502</v>
          </cell>
          <cell r="B350" t="str">
            <v>RailA Eu</v>
          </cell>
        </row>
        <row r="351">
          <cell r="A351">
            <v>504</v>
          </cell>
          <cell r="B351" t="str">
            <v>S&amp;R Nendaz</v>
          </cell>
        </row>
        <row r="352">
          <cell r="A352">
            <v>505</v>
          </cell>
          <cell r="B352" t="str">
            <v>S&amp;R Scuol</v>
          </cell>
        </row>
        <row r="353">
          <cell r="A353">
            <v>507</v>
          </cell>
          <cell r="B353" t="str">
            <v>S&amp;R Engad</v>
          </cell>
        </row>
        <row r="354">
          <cell r="A354">
            <v>508</v>
          </cell>
          <cell r="B354" t="str">
            <v>TKEB</v>
          </cell>
        </row>
        <row r="355">
          <cell r="A355">
            <v>542</v>
          </cell>
          <cell r="B355" t="str">
            <v>TG-Real</v>
          </cell>
        </row>
        <row r="356">
          <cell r="A356">
            <v>543</v>
          </cell>
          <cell r="B356" t="str">
            <v>TG-Miet</v>
          </cell>
        </row>
        <row r="357">
          <cell r="A357">
            <v>544</v>
          </cell>
          <cell r="B357" t="str">
            <v>TG-Vers</v>
          </cell>
        </row>
        <row r="358">
          <cell r="A358">
            <v>545</v>
          </cell>
          <cell r="B358" t="str">
            <v>TG-Umb</v>
          </cell>
        </row>
        <row r="359">
          <cell r="A359">
            <v>546</v>
          </cell>
          <cell r="B359" t="str">
            <v>LM-M/V</v>
          </cell>
        </row>
        <row r="360">
          <cell r="A360">
            <v>547</v>
          </cell>
          <cell r="B360" t="str">
            <v>RID-Geb</v>
          </cell>
        </row>
        <row r="361">
          <cell r="A361">
            <v>551</v>
          </cell>
          <cell r="B361" t="str">
            <v>DS Güter</v>
          </cell>
        </row>
        <row r="362">
          <cell r="A362">
            <v>552</v>
          </cell>
          <cell r="B362" t="str">
            <v>Zoll</v>
          </cell>
        </row>
        <row r="363">
          <cell r="A363">
            <v>553</v>
          </cell>
          <cell r="B363" t="str">
            <v>Minidiff</v>
          </cell>
        </row>
        <row r="364">
          <cell r="A364">
            <v>554</v>
          </cell>
          <cell r="B364" t="str">
            <v>Umrechdiff</v>
          </cell>
        </row>
        <row r="365">
          <cell r="A365">
            <v>555</v>
          </cell>
          <cell r="B365" t="str">
            <v>Erlös FC</v>
          </cell>
        </row>
        <row r="366">
          <cell r="A366">
            <v>556</v>
          </cell>
          <cell r="B366" t="str">
            <v>Erlös GS</v>
          </cell>
        </row>
        <row r="367">
          <cell r="A367">
            <v>557</v>
          </cell>
          <cell r="B367" t="str">
            <v>Erlös RM</v>
          </cell>
        </row>
        <row r="368">
          <cell r="A368">
            <v>558</v>
          </cell>
          <cell r="B368" t="str">
            <v>Erlös PV</v>
          </cell>
        </row>
        <row r="369">
          <cell r="A369">
            <v>559</v>
          </cell>
          <cell r="B369" t="str">
            <v>Erlös LN</v>
          </cell>
        </row>
        <row r="370">
          <cell r="A370">
            <v>560</v>
          </cell>
          <cell r="B370" t="str">
            <v>Erlös GM</v>
          </cell>
        </row>
        <row r="371">
          <cell r="A371">
            <v>561</v>
          </cell>
          <cell r="B371" t="str">
            <v>Erlös TZ</v>
          </cell>
        </row>
        <row r="372">
          <cell r="A372">
            <v>562</v>
          </cell>
          <cell r="B372" t="str">
            <v>Erlös BF</v>
          </cell>
        </row>
        <row r="373">
          <cell r="A373">
            <v>563</v>
          </cell>
          <cell r="B373" t="str">
            <v>Erlös IM</v>
          </cell>
        </row>
        <row r="374">
          <cell r="A374">
            <v>564</v>
          </cell>
          <cell r="B374" t="str">
            <v>Erlös BT</v>
          </cell>
        </row>
        <row r="375">
          <cell r="A375">
            <v>565</v>
          </cell>
          <cell r="B375" t="str">
            <v>Erlös ME</v>
          </cell>
        </row>
        <row r="376">
          <cell r="A376">
            <v>566</v>
          </cell>
          <cell r="B376" t="str">
            <v>Erlös TC</v>
          </cell>
        </row>
        <row r="377">
          <cell r="A377">
            <v>567</v>
          </cell>
          <cell r="B377" t="str">
            <v>Bhf-Markt</v>
          </cell>
        </row>
        <row r="378">
          <cell r="A378">
            <v>568</v>
          </cell>
          <cell r="B378" t="str">
            <v>MGB/PAG</v>
          </cell>
        </row>
        <row r="379">
          <cell r="A379">
            <v>569</v>
          </cell>
          <cell r="B379" t="str">
            <v>TVTEST</v>
          </cell>
        </row>
        <row r="380">
          <cell r="A380">
            <v>574</v>
          </cell>
          <cell r="B380" t="str">
            <v>PAYSAFE</v>
          </cell>
        </row>
        <row r="381">
          <cell r="A381">
            <v>576</v>
          </cell>
          <cell r="B381" t="str">
            <v>Cablecom M</v>
          </cell>
        </row>
        <row r="382">
          <cell r="A382">
            <v>577</v>
          </cell>
          <cell r="B382" t="str">
            <v>yallo.ch</v>
          </cell>
        </row>
        <row r="383">
          <cell r="A383">
            <v>579</v>
          </cell>
          <cell r="B383" t="str">
            <v>SBB Phone</v>
          </cell>
        </row>
        <row r="384">
          <cell r="A384">
            <v>580</v>
          </cell>
          <cell r="B384" t="str">
            <v>LiberoSpez</v>
          </cell>
        </row>
        <row r="385">
          <cell r="A385">
            <v>581</v>
          </cell>
          <cell r="B385" t="str">
            <v>SUNRISE</v>
          </cell>
        </row>
        <row r="386">
          <cell r="A386">
            <v>582</v>
          </cell>
          <cell r="B386" t="str">
            <v>SWISSCOM</v>
          </cell>
        </row>
        <row r="387">
          <cell r="A387">
            <v>583</v>
          </cell>
          <cell r="B387" t="str">
            <v>yellowworl</v>
          </cell>
        </row>
        <row r="388">
          <cell r="A388">
            <v>584</v>
          </cell>
          <cell r="B388" t="str">
            <v>Orange</v>
          </cell>
        </row>
        <row r="389">
          <cell r="A389">
            <v>585</v>
          </cell>
          <cell r="B389" t="str">
            <v>DHL SA</v>
          </cell>
        </row>
        <row r="390">
          <cell r="A390">
            <v>586</v>
          </cell>
          <cell r="B390" t="str">
            <v>telecom FL</v>
          </cell>
        </row>
        <row r="391">
          <cell r="A391">
            <v>587</v>
          </cell>
          <cell r="B391" t="str">
            <v>Mystery</v>
          </cell>
        </row>
        <row r="392">
          <cell r="A392">
            <v>588</v>
          </cell>
          <cell r="B392" t="str">
            <v>OBERTOGG</v>
          </cell>
        </row>
        <row r="393">
          <cell r="A393">
            <v>589</v>
          </cell>
          <cell r="B393" t="str">
            <v>SRAL</v>
          </cell>
        </row>
        <row r="394">
          <cell r="A394">
            <v>590</v>
          </cell>
          <cell r="B394" t="str">
            <v>Z-Pass Sub</v>
          </cell>
        </row>
        <row r="395">
          <cell r="A395">
            <v>591</v>
          </cell>
          <cell r="B395" t="str">
            <v>UrgentPost</v>
          </cell>
        </row>
        <row r="396">
          <cell r="A396">
            <v>592</v>
          </cell>
          <cell r="B396" t="str">
            <v>Crossrail</v>
          </cell>
        </row>
        <row r="397">
          <cell r="A397">
            <v>593</v>
          </cell>
          <cell r="B397" t="str">
            <v>Login</v>
          </cell>
        </row>
        <row r="398">
          <cell r="A398">
            <v>594</v>
          </cell>
          <cell r="B398" t="str">
            <v>Trasse CH</v>
          </cell>
        </row>
        <row r="399">
          <cell r="A399">
            <v>595</v>
          </cell>
          <cell r="B399" t="str">
            <v>BLS Cargo</v>
          </cell>
        </row>
        <row r="400">
          <cell r="A400">
            <v>596</v>
          </cell>
          <cell r="B400" t="str">
            <v>Bee One</v>
          </cell>
        </row>
        <row r="401">
          <cell r="A401">
            <v>597</v>
          </cell>
          <cell r="B401" t="str">
            <v>Lebara</v>
          </cell>
        </row>
        <row r="402">
          <cell r="A402">
            <v>598</v>
          </cell>
          <cell r="B402" t="str">
            <v>LycaMobile</v>
          </cell>
        </row>
        <row r="403">
          <cell r="A403">
            <v>702</v>
          </cell>
          <cell r="B403" t="str">
            <v>SBB Bus</v>
          </cell>
        </row>
        <row r="404">
          <cell r="A404">
            <v>703</v>
          </cell>
          <cell r="B404" t="str">
            <v>POSTBUS A</v>
          </cell>
        </row>
        <row r="405">
          <cell r="A405">
            <v>704</v>
          </cell>
          <cell r="B405" t="str">
            <v>SAD Auto</v>
          </cell>
        </row>
        <row r="406">
          <cell r="A406">
            <v>705</v>
          </cell>
          <cell r="B406" t="str">
            <v>TPCM</v>
          </cell>
        </row>
        <row r="407">
          <cell r="A407">
            <v>706</v>
          </cell>
          <cell r="B407" t="str">
            <v>ARIM</v>
          </cell>
        </row>
        <row r="408">
          <cell r="A408">
            <v>707</v>
          </cell>
          <cell r="B408" t="str">
            <v>TUB</v>
          </cell>
        </row>
        <row r="409">
          <cell r="A409">
            <v>712</v>
          </cell>
          <cell r="B409" t="str">
            <v>ASL</v>
          </cell>
        </row>
        <row r="410">
          <cell r="A410">
            <v>713</v>
          </cell>
          <cell r="B410" t="str">
            <v>BUM</v>
          </cell>
        </row>
        <row r="411">
          <cell r="A411">
            <v>714</v>
          </cell>
          <cell r="B411" t="str">
            <v>BS</v>
          </cell>
        </row>
        <row r="412">
          <cell r="A412">
            <v>715</v>
          </cell>
          <cell r="B412" t="str">
            <v>BSW</v>
          </cell>
        </row>
        <row r="413">
          <cell r="A413">
            <v>716</v>
          </cell>
          <cell r="B413" t="str">
            <v>OBSM</v>
          </cell>
        </row>
        <row r="414">
          <cell r="A414">
            <v>717</v>
          </cell>
          <cell r="B414" t="str">
            <v>ALB</v>
          </cell>
        </row>
        <row r="415">
          <cell r="A415">
            <v>718</v>
          </cell>
          <cell r="B415" t="str">
            <v>OKS</v>
          </cell>
        </row>
        <row r="416">
          <cell r="A416">
            <v>721</v>
          </cell>
          <cell r="B416" t="str">
            <v>SVB/kmb</v>
          </cell>
        </row>
        <row r="417">
          <cell r="A417">
            <v>722</v>
          </cell>
          <cell r="B417" t="str">
            <v>TPC/Autova</v>
          </cell>
        </row>
        <row r="418">
          <cell r="A418">
            <v>725</v>
          </cell>
          <cell r="B418" t="str">
            <v>TUD</v>
          </cell>
        </row>
        <row r="419">
          <cell r="A419">
            <v>726</v>
          </cell>
          <cell r="B419" t="str">
            <v>APB</v>
          </cell>
        </row>
        <row r="420">
          <cell r="A420">
            <v>727</v>
          </cell>
          <cell r="B420" t="str">
            <v>VSK-bkk</v>
          </cell>
        </row>
        <row r="421">
          <cell r="A421">
            <v>728</v>
          </cell>
          <cell r="B421" t="str">
            <v>CB</v>
          </cell>
        </row>
        <row r="422">
          <cell r="A422">
            <v>729</v>
          </cell>
          <cell r="B422" t="str">
            <v>SPT Como</v>
          </cell>
        </row>
        <row r="423">
          <cell r="A423">
            <v>731</v>
          </cell>
          <cell r="B423" t="str">
            <v>AVJ</v>
          </cell>
        </row>
        <row r="424">
          <cell r="A424">
            <v>735</v>
          </cell>
          <cell r="B424" t="str">
            <v>WIMO/sbw</v>
          </cell>
        </row>
        <row r="425">
          <cell r="A425">
            <v>736</v>
          </cell>
          <cell r="B425" t="str">
            <v>AMSA</v>
          </cell>
        </row>
        <row r="426">
          <cell r="A426">
            <v>737</v>
          </cell>
          <cell r="B426" t="str">
            <v>SNL Auto</v>
          </cell>
        </row>
        <row r="427">
          <cell r="A427">
            <v>738</v>
          </cell>
          <cell r="B427" t="str">
            <v>TPN</v>
          </cell>
        </row>
        <row r="428">
          <cell r="A428">
            <v>740</v>
          </cell>
          <cell r="B428" t="str">
            <v>VBD</v>
          </cell>
        </row>
        <row r="429">
          <cell r="A429">
            <v>741</v>
          </cell>
          <cell r="B429" t="str">
            <v>BNP</v>
          </cell>
        </row>
        <row r="430">
          <cell r="A430">
            <v>742</v>
          </cell>
          <cell r="B430" t="str">
            <v>MGB/asng</v>
          </cell>
        </row>
        <row r="431">
          <cell r="A431">
            <v>744</v>
          </cell>
          <cell r="B431" t="str">
            <v>AB Auto</v>
          </cell>
        </row>
        <row r="432">
          <cell r="A432">
            <v>746</v>
          </cell>
          <cell r="B432" t="str">
            <v>RBZ</v>
          </cell>
        </row>
        <row r="433">
          <cell r="A433">
            <v>749</v>
          </cell>
          <cell r="B433" t="str">
            <v>AZS</v>
          </cell>
        </row>
        <row r="434">
          <cell r="A434">
            <v>755</v>
          </cell>
          <cell r="B434" t="str">
            <v>ABF</v>
          </cell>
        </row>
        <row r="435">
          <cell r="A435">
            <v>764</v>
          </cell>
          <cell r="B435" t="str">
            <v>MBC Auto</v>
          </cell>
        </row>
        <row r="436">
          <cell r="A436">
            <v>765</v>
          </cell>
          <cell r="B436" t="str">
            <v>BCS</v>
          </cell>
        </row>
        <row r="437">
          <cell r="A437">
            <v>766</v>
          </cell>
          <cell r="B437" t="str">
            <v>SBC</v>
          </cell>
        </row>
        <row r="438">
          <cell r="A438">
            <v>772</v>
          </cell>
          <cell r="B438" t="str">
            <v>BRER</v>
          </cell>
        </row>
        <row r="439">
          <cell r="A439">
            <v>773</v>
          </cell>
          <cell r="B439" t="str">
            <v>VBG</v>
          </cell>
        </row>
        <row r="440">
          <cell r="A440">
            <v>777</v>
          </cell>
          <cell r="B440" t="str">
            <v>BWS</v>
          </cell>
        </row>
        <row r="441">
          <cell r="A441">
            <v>787</v>
          </cell>
          <cell r="B441" t="str">
            <v>PAG/RA</v>
          </cell>
        </row>
        <row r="442">
          <cell r="A442">
            <v>791</v>
          </cell>
          <cell r="B442" t="str">
            <v>TPF/tf</v>
          </cell>
        </row>
        <row r="443">
          <cell r="A443">
            <v>792</v>
          </cell>
          <cell r="B443" t="str">
            <v>TRN/tc</v>
          </cell>
        </row>
        <row r="444">
          <cell r="A444">
            <v>793</v>
          </cell>
          <cell r="B444" t="str">
            <v>BOGG</v>
          </cell>
        </row>
        <row r="445">
          <cell r="A445">
            <v>795</v>
          </cell>
          <cell r="B445" t="str">
            <v>MOB Auto</v>
          </cell>
        </row>
        <row r="446">
          <cell r="A446">
            <v>796</v>
          </cell>
          <cell r="B446" t="str">
            <v>TRN/Autrvt</v>
          </cell>
        </row>
        <row r="447">
          <cell r="A447">
            <v>797</v>
          </cell>
          <cell r="B447" t="str">
            <v>SBF</v>
          </cell>
        </row>
        <row r="448">
          <cell r="A448">
            <v>799</v>
          </cell>
          <cell r="B448" t="str">
            <v>VBH</v>
          </cell>
        </row>
        <row r="449">
          <cell r="A449">
            <v>801</v>
          </cell>
          <cell r="B449" t="str">
            <v>PAG</v>
          </cell>
        </row>
        <row r="450">
          <cell r="A450">
            <v>805</v>
          </cell>
          <cell r="B450" t="str">
            <v>VLM</v>
          </cell>
        </row>
        <row r="451">
          <cell r="A451">
            <v>807</v>
          </cell>
          <cell r="B451" t="str">
            <v>SZU Auto</v>
          </cell>
        </row>
        <row r="452">
          <cell r="A452">
            <v>810</v>
          </cell>
          <cell r="B452" t="str">
            <v>BLWE</v>
          </cell>
        </row>
        <row r="453">
          <cell r="A453">
            <v>811</v>
          </cell>
          <cell r="B453" t="str">
            <v>AAGL</v>
          </cell>
        </row>
        <row r="454">
          <cell r="A454">
            <v>812</v>
          </cell>
          <cell r="B454" t="str">
            <v>AAGR</v>
          </cell>
        </row>
        <row r="455">
          <cell r="A455">
            <v>813</v>
          </cell>
          <cell r="B455" t="str">
            <v>AFA</v>
          </cell>
        </row>
        <row r="456">
          <cell r="A456">
            <v>816</v>
          </cell>
          <cell r="B456" t="str">
            <v>AAGU</v>
          </cell>
        </row>
        <row r="457">
          <cell r="A457">
            <v>817</v>
          </cell>
          <cell r="B457" t="str">
            <v>FART Auto</v>
          </cell>
        </row>
        <row r="458">
          <cell r="A458">
            <v>818</v>
          </cell>
          <cell r="B458" t="str">
            <v>TPC/Auaomc</v>
          </cell>
        </row>
        <row r="459">
          <cell r="A459">
            <v>819</v>
          </cell>
          <cell r="B459" t="str">
            <v>ARAG</v>
          </cell>
        </row>
        <row r="460">
          <cell r="A460">
            <v>820</v>
          </cell>
          <cell r="B460" t="str">
            <v>VBL</v>
          </cell>
        </row>
        <row r="461">
          <cell r="A461">
            <v>823</v>
          </cell>
          <cell r="B461" t="str">
            <v>BVB</v>
          </cell>
        </row>
        <row r="462">
          <cell r="A462">
            <v>826</v>
          </cell>
          <cell r="B462" t="str">
            <v>WIMO</v>
          </cell>
        </row>
        <row r="463">
          <cell r="A463">
            <v>827</v>
          </cell>
          <cell r="B463" t="str">
            <v>SVB Auto</v>
          </cell>
        </row>
        <row r="464">
          <cell r="A464">
            <v>831</v>
          </cell>
          <cell r="B464" t="str">
            <v>TUG</v>
          </cell>
        </row>
        <row r="465">
          <cell r="A465">
            <v>832</v>
          </cell>
          <cell r="B465" t="str">
            <v>AWA</v>
          </cell>
        </row>
        <row r="466">
          <cell r="A466">
            <v>833</v>
          </cell>
          <cell r="B466" t="str">
            <v>CJ Auto</v>
          </cell>
        </row>
        <row r="467">
          <cell r="A467">
            <v>834</v>
          </cell>
          <cell r="B467" t="str">
            <v>TPF Auto</v>
          </cell>
        </row>
        <row r="468">
          <cell r="A468">
            <v>835</v>
          </cell>
          <cell r="B468" t="str">
            <v>TMR Auto</v>
          </cell>
        </row>
        <row r="469">
          <cell r="A469">
            <v>836</v>
          </cell>
          <cell r="B469" t="str">
            <v>VBSH</v>
          </cell>
        </row>
        <row r="470">
          <cell r="A470">
            <v>838</v>
          </cell>
          <cell r="B470" t="str">
            <v>VZO</v>
          </cell>
        </row>
        <row r="471">
          <cell r="A471">
            <v>839</v>
          </cell>
          <cell r="B471" t="str">
            <v>ZVB</v>
          </cell>
        </row>
        <row r="472">
          <cell r="A472">
            <v>840</v>
          </cell>
          <cell r="B472" t="str">
            <v>BBA</v>
          </cell>
        </row>
        <row r="473">
          <cell r="A473">
            <v>841</v>
          </cell>
          <cell r="B473" t="str">
            <v>AAGS</v>
          </cell>
        </row>
        <row r="474">
          <cell r="A474">
            <v>842</v>
          </cell>
          <cell r="B474" t="str">
            <v>ABM</v>
          </cell>
        </row>
        <row r="475">
          <cell r="A475">
            <v>843</v>
          </cell>
          <cell r="B475" t="str">
            <v>AOT</v>
          </cell>
        </row>
        <row r="476">
          <cell r="A476">
            <v>846</v>
          </cell>
          <cell r="B476" t="str">
            <v>RVSH</v>
          </cell>
        </row>
        <row r="477">
          <cell r="A477">
            <v>849</v>
          </cell>
          <cell r="B477" t="str">
            <v>VBZ</v>
          </cell>
        </row>
        <row r="478">
          <cell r="A478">
            <v>850</v>
          </cell>
          <cell r="B478" t="str">
            <v>RBS Auto</v>
          </cell>
        </row>
        <row r="479">
          <cell r="A479">
            <v>851</v>
          </cell>
          <cell r="B479" t="str">
            <v>MGB/Autofo</v>
          </cell>
        </row>
        <row r="480">
          <cell r="A480">
            <v>852</v>
          </cell>
          <cell r="B480" t="str">
            <v>TPC/Autbvb</v>
          </cell>
        </row>
        <row r="481">
          <cell r="A481">
            <v>853</v>
          </cell>
          <cell r="B481" t="str">
            <v>TSD-asdt</v>
          </cell>
        </row>
        <row r="482">
          <cell r="A482">
            <v>855</v>
          </cell>
          <cell r="B482" t="str">
            <v>LLB</v>
          </cell>
        </row>
        <row r="483">
          <cell r="A483">
            <v>856</v>
          </cell>
          <cell r="B483" t="str">
            <v>AS</v>
          </cell>
        </row>
        <row r="484">
          <cell r="A484">
            <v>858</v>
          </cell>
          <cell r="B484" t="str">
            <v>ARL</v>
          </cell>
        </row>
        <row r="485">
          <cell r="A485">
            <v>859</v>
          </cell>
          <cell r="B485" t="str">
            <v>AVG</v>
          </cell>
        </row>
        <row r="486">
          <cell r="A486">
            <v>862</v>
          </cell>
          <cell r="B486" t="str">
            <v>ABl</v>
          </cell>
        </row>
        <row r="487">
          <cell r="A487">
            <v>865</v>
          </cell>
          <cell r="B487" t="str">
            <v>RhB Auto</v>
          </cell>
        </row>
        <row r="488">
          <cell r="A488">
            <v>867</v>
          </cell>
          <cell r="B488" t="str">
            <v>EBB</v>
          </cell>
        </row>
        <row r="489">
          <cell r="A489">
            <v>868</v>
          </cell>
          <cell r="B489" t="str">
            <v>TRAVYS/ays</v>
          </cell>
        </row>
        <row r="490">
          <cell r="A490">
            <v>870</v>
          </cell>
          <cell r="B490" t="str">
            <v>ASM Auto</v>
          </cell>
        </row>
        <row r="491">
          <cell r="A491">
            <v>871</v>
          </cell>
          <cell r="B491" t="str">
            <v>BLAG</v>
          </cell>
        </row>
        <row r="492">
          <cell r="A492">
            <v>873</v>
          </cell>
          <cell r="B492" t="str">
            <v>RBL</v>
          </cell>
        </row>
        <row r="493">
          <cell r="A493">
            <v>876</v>
          </cell>
          <cell r="B493" t="str">
            <v>VMCV</v>
          </cell>
        </row>
        <row r="494">
          <cell r="A494">
            <v>879</v>
          </cell>
          <cell r="B494" t="str">
            <v>BLT Auto</v>
          </cell>
        </row>
        <row r="495">
          <cell r="A495">
            <v>881</v>
          </cell>
          <cell r="B495" t="str">
            <v>TPG</v>
          </cell>
        </row>
        <row r="496">
          <cell r="A496">
            <v>882</v>
          </cell>
          <cell r="B496" t="str">
            <v>SBW</v>
          </cell>
        </row>
        <row r="497">
          <cell r="A497">
            <v>883</v>
          </cell>
          <cell r="B497" t="str">
            <v>BSU</v>
          </cell>
        </row>
        <row r="498">
          <cell r="A498">
            <v>885</v>
          </cell>
          <cell r="B498" t="str">
            <v>VBSG</v>
          </cell>
        </row>
        <row r="499">
          <cell r="A499">
            <v>886</v>
          </cell>
          <cell r="B499" t="str">
            <v>RVBW</v>
          </cell>
        </row>
        <row r="500">
          <cell r="A500">
            <v>888</v>
          </cell>
          <cell r="B500" t="str">
            <v>ASGS</v>
          </cell>
        </row>
        <row r="501">
          <cell r="A501">
            <v>889</v>
          </cell>
          <cell r="B501" t="str">
            <v>VB</v>
          </cell>
        </row>
        <row r="502">
          <cell r="A502">
            <v>893</v>
          </cell>
          <cell r="B502" t="str">
            <v>BVZ Auto</v>
          </cell>
        </row>
        <row r="503">
          <cell r="A503">
            <v>894</v>
          </cell>
          <cell r="B503" t="str">
            <v>BGU</v>
          </cell>
        </row>
        <row r="504">
          <cell r="A504">
            <v>895</v>
          </cell>
          <cell r="B504" t="str">
            <v>TRAVYS/tpy</v>
          </cell>
        </row>
        <row r="505">
          <cell r="A505">
            <v>896</v>
          </cell>
          <cell r="B505" t="str">
            <v>REGO</v>
          </cell>
        </row>
        <row r="506">
          <cell r="A506">
            <v>899</v>
          </cell>
          <cell r="B506" t="str">
            <v>BDWM/Autwm</v>
          </cell>
        </row>
        <row r="507">
          <cell r="A507">
            <v>900</v>
          </cell>
          <cell r="B507" t="str">
            <v>Ausg-TU</v>
          </cell>
        </row>
        <row r="508">
          <cell r="A508">
            <v>901</v>
          </cell>
          <cell r="B508" t="str">
            <v>Verb-TU</v>
          </cell>
        </row>
        <row r="509">
          <cell r="A509">
            <v>907</v>
          </cell>
          <cell r="B509" t="str">
            <v>CGN-spéc</v>
          </cell>
        </row>
        <row r="510">
          <cell r="A510">
            <v>908</v>
          </cell>
          <cell r="B510" t="str">
            <v>DVZO</v>
          </cell>
        </row>
        <row r="511">
          <cell r="A511">
            <v>910</v>
          </cell>
          <cell r="B511" t="str">
            <v>RBS-Spez</v>
          </cell>
        </row>
        <row r="512">
          <cell r="A512">
            <v>911</v>
          </cell>
          <cell r="B512" t="str">
            <v>BVZ-Spez</v>
          </cell>
        </row>
        <row r="513">
          <cell r="A513">
            <v>912</v>
          </cell>
          <cell r="B513" t="str">
            <v>Verk</v>
          </cell>
        </row>
        <row r="514">
          <cell r="A514">
            <v>913</v>
          </cell>
          <cell r="B514" t="str">
            <v>TPC-spéc</v>
          </cell>
        </row>
        <row r="515">
          <cell r="A515">
            <v>916</v>
          </cell>
          <cell r="B515" t="str">
            <v>EUROTREK</v>
          </cell>
        </row>
        <row r="516">
          <cell r="A516">
            <v>917</v>
          </cell>
          <cell r="B516" t="str">
            <v>RT Bern</v>
          </cell>
        </row>
        <row r="517">
          <cell r="A517">
            <v>918</v>
          </cell>
          <cell r="B517" t="str">
            <v>Wast-Super</v>
          </cell>
        </row>
        <row r="518">
          <cell r="A518">
            <v>920</v>
          </cell>
          <cell r="B518" t="str">
            <v>SSR-Super</v>
          </cell>
        </row>
        <row r="519">
          <cell r="A519">
            <v>921</v>
          </cell>
          <cell r="B519" t="str">
            <v>SYMOVA</v>
          </cell>
        </row>
        <row r="520">
          <cell r="A520">
            <v>922</v>
          </cell>
          <cell r="B520" t="str">
            <v>VSSU</v>
          </cell>
        </row>
        <row r="521">
          <cell r="A521">
            <v>923</v>
          </cell>
          <cell r="B521" t="str">
            <v>VSST</v>
          </cell>
        </row>
        <row r="522">
          <cell r="A522">
            <v>924</v>
          </cell>
          <cell r="B522" t="str">
            <v>HAGK</v>
          </cell>
        </row>
        <row r="523">
          <cell r="A523">
            <v>926</v>
          </cell>
          <cell r="B523" t="str">
            <v>BLS Tunnel</v>
          </cell>
        </row>
        <row r="524">
          <cell r="A524">
            <v>927</v>
          </cell>
          <cell r="B524" t="str">
            <v>RP Mx/Vv</v>
          </cell>
        </row>
        <row r="525">
          <cell r="A525">
            <v>928</v>
          </cell>
          <cell r="B525" t="str">
            <v>RP Tell</v>
          </cell>
        </row>
        <row r="526">
          <cell r="A526">
            <v>929</v>
          </cell>
          <cell r="B526" t="str">
            <v>Rund Pausc</v>
          </cell>
        </row>
        <row r="527">
          <cell r="A527">
            <v>930</v>
          </cell>
          <cell r="B527" t="str">
            <v>Ant Kt BE</v>
          </cell>
        </row>
        <row r="528">
          <cell r="A528">
            <v>931</v>
          </cell>
          <cell r="B528" t="str">
            <v>RentaBike</v>
          </cell>
        </row>
        <row r="529">
          <cell r="A529">
            <v>932</v>
          </cell>
          <cell r="B529" t="str">
            <v>KS P-KS-SA</v>
          </cell>
        </row>
        <row r="530">
          <cell r="A530">
            <v>934</v>
          </cell>
          <cell r="B530" t="str">
            <v>Rhb-Spez</v>
          </cell>
        </row>
        <row r="531">
          <cell r="A531">
            <v>935</v>
          </cell>
          <cell r="B531" t="str">
            <v>TPF-spéc</v>
          </cell>
        </row>
        <row r="532">
          <cell r="A532">
            <v>936</v>
          </cell>
          <cell r="B532" t="str">
            <v>SOB-Spez</v>
          </cell>
        </row>
        <row r="533">
          <cell r="A533">
            <v>937</v>
          </cell>
          <cell r="B533" t="str">
            <v>JB-Spez</v>
          </cell>
        </row>
        <row r="534">
          <cell r="A534">
            <v>938</v>
          </cell>
          <cell r="B534" t="str">
            <v>BLS-Spez</v>
          </cell>
        </row>
        <row r="535">
          <cell r="A535">
            <v>939</v>
          </cell>
          <cell r="B535" t="str">
            <v>STI-Spez</v>
          </cell>
        </row>
        <row r="536">
          <cell r="A536">
            <v>940</v>
          </cell>
          <cell r="B536" t="str">
            <v>MOB-spéc</v>
          </cell>
        </row>
        <row r="537">
          <cell r="A537">
            <v>941</v>
          </cell>
          <cell r="B537" t="str">
            <v>SBS-Spez</v>
          </cell>
        </row>
        <row r="538">
          <cell r="A538">
            <v>942</v>
          </cell>
          <cell r="B538" t="str">
            <v>JTSR</v>
          </cell>
        </row>
        <row r="539">
          <cell r="A539">
            <v>944</v>
          </cell>
          <cell r="B539" t="str">
            <v>BD-Spez</v>
          </cell>
        </row>
        <row r="540">
          <cell r="A540">
            <v>945</v>
          </cell>
          <cell r="B540" t="str">
            <v>Elvetino</v>
          </cell>
        </row>
        <row r="541">
          <cell r="A541">
            <v>947</v>
          </cell>
          <cell r="B541" t="str">
            <v>U-SBE</v>
          </cell>
        </row>
        <row r="542">
          <cell r="A542">
            <v>948</v>
          </cell>
          <cell r="B542" t="str">
            <v>RP Lo/Asc</v>
          </cell>
        </row>
        <row r="543">
          <cell r="A543">
            <v>949</v>
          </cell>
          <cell r="B543" t="str">
            <v>RP Lg</v>
          </cell>
        </row>
        <row r="544">
          <cell r="A544">
            <v>951</v>
          </cell>
          <cell r="B544" t="str">
            <v>RailAway</v>
          </cell>
        </row>
        <row r="545">
          <cell r="A545">
            <v>953</v>
          </cell>
          <cell r="B545" t="str">
            <v>S BoatPass</v>
          </cell>
        </row>
        <row r="546">
          <cell r="A546">
            <v>954</v>
          </cell>
          <cell r="B546" t="str">
            <v>RP Chablai</v>
          </cell>
        </row>
        <row r="547">
          <cell r="A547">
            <v>955</v>
          </cell>
          <cell r="B547" t="str">
            <v>TPL</v>
          </cell>
        </row>
        <row r="548">
          <cell r="A548">
            <v>956</v>
          </cell>
          <cell r="B548" t="str">
            <v>VöV</v>
          </cell>
        </row>
        <row r="549">
          <cell r="A549">
            <v>958</v>
          </cell>
          <cell r="B549" t="str">
            <v>FLMB</v>
          </cell>
        </row>
        <row r="550">
          <cell r="A550">
            <v>960</v>
          </cell>
          <cell r="B550" t="str">
            <v>BST</v>
          </cell>
        </row>
        <row r="551">
          <cell r="A551">
            <v>961</v>
          </cell>
          <cell r="B551" t="str">
            <v>MGB-Spez</v>
          </cell>
        </row>
        <row r="552">
          <cell r="A552">
            <v>962</v>
          </cell>
          <cell r="B552" t="str">
            <v>RP Appenze</v>
          </cell>
        </row>
        <row r="553">
          <cell r="A553">
            <v>963</v>
          </cell>
          <cell r="B553" t="str">
            <v>SFT</v>
          </cell>
        </row>
        <row r="554">
          <cell r="A554">
            <v>964</v>
          </cell>
          <cell r="B554" t="str">
            <v>VB-Gstaad</v>
          </cell>
        </row>
        <row r="555">
          <cell r="A555">
            <v>965</v>
          </cell>
          <cell r="B555" t="str">
            <v>RICI</v>
          </cell>
        </row>
        <row r="556">
          <cell r="A556">
            <v>966</v>
          </cell>
          <cell r="B556" t="str">
            <v>VV-Bergün</v>
          </cell>
        </row>
        <row r="557">
          <cell r="A557">
            <v>969</v>
          </cell>
          <cell r="B557" t="str">
            <v>RP BernObl</v>
          </cell>
        </row>
        <row r="558">
          <cell r="A558">
            <v>970</v>
          </cell>
          <cell r="B558" t="str">
            <v>STS-Ange</v>
          </cell>
        </row>
        <row r="559">
          <cell r="A559">
            <v>972</v>
          </cell>
          <cell r="B559" t="str">
            <v>Eurail</v>
          </cell>
        </row>
        <row r="560">
          <cell r="A560">
            <v>974</v>
          </cell>
          <cell r="B560" t="str">
            <v>FVP-MWSt</v>
          </cell>
        </row>
        <row r="561">
          <cell r="A561">
            <v>975</v>
          </cell>
          <cell r="B561" t="str">
            <v>RAW 8.0%</v>
          </cell>
        </row>
        <row r="562">
          <cell r="A562">
            <v>978</v>
          </cell>
          <cell r="B562" t="str">
            <v>FVP-PE</v>
          </cell>
        </row>
        <row r="563">
          <cell r="A563">
            <v>979</v>
          </cell>
          <cell r="B563" t="str">
            <v>FVP</v>
          </cell>
        </row>
        <row r="564">
          <cell r="A564">
            <v>980</v>
          </cell>
          <cell r="B564" t="str">
            <v>TK-Pool</v>
          </cell>
        </row>
        <row r="565">
          <cell r="A565">
            <v>981</v>
          </cell>
          <cell r="B565" t="str">
            <v>ELVIA</v>
          </cell>
        </row>
        <row r="566">
          <cell r="A566">
            <v>983</v>
          </cell>
          <cell r="B566" t="str">
            <v>FS SYFA</v>
          </cell>
        </row>
        <row r="567">
          <cell r="A567">
            <v>987</v>
          </cell>
          <cell r="B567" t="str">
            <v>SNCF SYFA</v>
          </cell>
        </row>
        <row r="568">
          <cell r="A568">
            <v>991</v>
          </cell>
          <cell r="B568" t="str">
            <v>GA/HA Mail</v>
          </cell>
        </row>
        <row r="569">
          <cell r="A569">
            <v>993</v>
          </cell>
          <cell r="B569" t="str">
            <v>GA Ausg-TU</v>
          </cell>
        </row>
        <row r="570">
          <cell r="A570">
            <v>994</v>
          </cell>
          <cell r="B570" t="str">
            <v>RAW 0.0%</v>
          </cell>
        </row>
        <row r="571">
          <cell r="A571">
            <v>995</v>
          </cell>
          <cell r="B571" t="str">
            <v>RAW 2.5%</v>
          </cell>
        </row>
        <row r="572">
          <cell r="A572">
            <v>996</v>
          </cell>
          <cell r="B572" t="str">
            <v>RAW 3.8%</v>
          </cell>
        </row>
        <row r="573">
          <cell r="A573">
            <v>997</v>
          </cell>
          <cell r="B573" t="str">
            <v>RAW 2.5/0%</v>
          </cell>
        </row>
        <row r="574">
          <cell r="A574">
            <v>999</v>
          </cell>
          <cell r="B574" t="str">
            <v>SAS-Code</v>
          </cell>
        </row>
        <row r="575">
          <cell r="A575" t="str">
            <v/>
          </cell>
          <cell r="B575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9"/>
  <sheetViews>
    <sheetView tabSelected="1" zoomScaleNormal="100" workbookViewId="0">
      <selection activeCell="I6" sqref="I6"/>
    </sheetView>
  </sheetViews>
  <sheetFormatPr baseColWidth="10" defaultColWidth="9.140625" defaultRowHeight="15" x14ac:dyDescent="0.25"/>
  <cols>
    <col min="1" max="1" width="4.7109375" style="1" bestFit="1" customWidth="1"/>
    <col min="2" max="2" width="46.28515625" style="2" bestFit="1" customWidth="1"/>
    <col min="3" max="3" width="7" style="3" bestFit="1" customWidth="1"/>
    <col min="4" max="4" width="21.28515625" style="4" customWidth="1"/>
    <col min="5" max="5" width="2.85546875" style="4" customWidth="1"/>
    <col min="6" max="6" width="20.140625" style="5" bestFit="1" customWidth="1"/>
    <col min="7" max="7" width="3" style="3" bestFit="1" customWidth="1"/>
    <col min="8" max="8" width="9.28515625" style="6" bestFit="1" customWidth="1"/>
    <col min="9" max="9" width="1.5703125" style="6" customWidth="1"/>
    <col min="10" max="10" width="2.5703125" style="36" bestFit="1" customWidth="1"/>
    <col min="11" max="11" width="3.7109375" style="7" customWidth="1"/>
  </cols>
  <sheetData>
    <row r="1" spans="1:13" x14ac:dyDescent="0.25">
      <c r="G1" s="389">
        <v>511</v>
      </c>
      <c r="H1" s="389"/>
      <c r="I1" s="389"/>
      <c r="J1" s="389"/>
      <c r="K1" s="389"/>
    </row>
    <row r="2" spans="1:13" x14ac:dyDescent="0.25">
      <c r="G2" s="390">
        <v>41974</v>
      </c>
      <c r="H2" s="390"/>
      <c r="I2" s="390"/>
      <c r="J2" s="390"/>
      <c r="K2" s="390"/>
    </row>
    <row r="3" spans="1:13" x14ac:dyDescent="0.25">
      <c r="J3" s="6"/>
    </row>
    <row r="4" spans="1:13" x14ac:dyDescent="0.25">
      <c r="J4" s="6"/>
    </row>
    <row r="5" spans="1:13" ht="18" x14ac:dyDescent="0.25">
      <c r="A5" s="391" t="s">
        <v>0</v>
      </c>
      <c r="B5" s="8" t="s">
        <v>671</v>
      </c>
      <c r="C5" s="9" t="s">
        <v>1</v>
      </c>
      <c r="D5" s="10">
        <v>2014</v>
      </c>
      <c r="E5" s="9" t="s">
        <v>1</v>
      </c>
      <c r="F5" s="10">
        <v>2013</v>
      </c>
      <c r="G5" s="11" t="s">
        <v>2</v>
      </c>
      <c r="H5" s="12" t="s">
        <v>3</v>
      </c>
      <c r="I5" s="8"/>
      <c r="J5" s="392" t="s">
        <v>4</v>
      </c>
      <c r="K5" s="393"/>
    </row>
    <row r="6" spans="1:13" ht="18" x14ac:dyDescent="0.25">
      <c r="A6" s="391"/>
      <c r="B6" s="8" t="s">
        <v>672</v>
      </c>
      <c r="C6" s="13"/>
      <c r="D6" s="14">
        <f>D9/F9</f>
        <v>1.0135011430445617</v>
      </c>
      <c r="E6" s="8"/>
      <c r="F6" s="14">
        <v>1</v>
      </c>
      <c r="G6" s="11"/>
      <c r="H6" s="12" t="s">
        <v>675</v>
      </c>
      <c r="I6" s="8"/>
      <c r="J6" s="15"/>
      <c r="K6" s="16"/>
    </row>
    <row r="7" spans="1:13" ht="18" x14ac:dyDescent="0.25">
      <c r="A7" s="17"/>
      <c r="B7" s="18"/>
      <c r="C7" s="19"/>
      <c r="D7" s="20"/>
      <c r="E7" s="20"/>
      <c r="F7" s="21"/>
      <c r="G7" s="22"/>
      <c r="H7" s="23"/>
      <c r="I7" s="24"/>
      <c r="J7" s="25"/>
      <c r="K7" s="26"/>
      <c r="M7" s="47"/>
    </row>
    <row r="8" spans="1:13" ht="18" x14ac:dyDescent="0.25">
      <c r="A8" s="17"/>
      <c r="B8" s="18"/>
      <c r="C8" s="19"/>
      <c r="D8" s="27"/>
      <c r="E8" s="20"/>
      <c r="F8" s="21"/>
      <c r="G8" s="22"/>
      <c r="H8" s="23"/>
      <c r="I8" s="24"/>
      <c r="J8" s="25"/>
      <c r="K8" s="26"/>
    </row>
    <row r="9" spans="1:13" ht="18" x14ac:dyDescent="0.25">
      <c r="A9" s="17"/>
      <c r="B9" s="18"/>
      <c r="C9" s="19"/>
      <c r="D9" s="28">
        <f>SUM(D12:D51)</f>
        <v>2070.3700000000003</v>
      </c>
      <c r="E9" s="20"/>
      <c r="F9" s="28">
        <v>2042.79</v>
      </c>
      <c r="G9" s="336"/>
      <c r="H9" s="23"/>
      <c r="I9" s="24"/>
      <c r="J9" s="25"/>
      <c r="K9" s="26"/>
    </row>
    <row r="10" spans="1:13" ht="18.75" thickBot="1" x14ac:dyDescent="0.3">
      <c r="A10" s="29"/>
      <c r="B10" s="30" t="s">
        <v>2</v>
      </c>
      <c r="C10" s="31" t="s">
        <v>2</v>
      </c>
      <c r="D10" s="32"/>
      <c r="E10" s="32"/>
      <c r="F10" s="32"/>
      <c r="G10" s="32"/>
      <c r="H10" s="32" t="s">
        <v>2</v>
      </c>
      <c r="I10" s="8"/>
      <c r="J10" s="15"/>
      <c r="K10" s="33" t="s">
        <v>5</v>
      </c>
    </row>
    <row r="11" spans="1:13" ht="6" customHeight="1" x14ac:dyDescent="0.25">
      <c r="A11" s="29"/>
      <c r="B11" s="30"/>
      <c r="C11" s="31"/>
      <c r="D11" s="331"/>
      <c r="E11" s="331"/>
      <c r="F11" s="331"/>
      <c r="G11" s="331"/>
      <c r="H11" s="331"/>
      <c r="I11" s="8"/>
      <c r="J11" s="15"/>
      <c r="K11" s="33"/>
    </row>
    <row r="12" spans="1:13" ht="26.25" x14ac:dyDescent="0.25">
      <c r="A12" s="61" t="s">
        <v>6</v>
      </c>
      <c r="B12" s="60" t="s">
        <v>99</v>
      </c>
      <c r="D12" s="63">
        <f>ROUND(VLOOKUP(K12,'POR-Auswertung'!A:L,12,FALSE)/1000000,2)</f>
        <v>383.18</v>
      </c>
      <c r="E12" s="35"/>
      <c r="F12" s="63">
        <v>351.74</v>
      </c>
      <c r="G12" s="332"/>
      <c r="H12" s="333">
        <f>(D12-F12)/F12</f>
        <v>8.9384204241769474E-2</v>
      </c>
      <c r="K12" s="33">
        <v>11</v>
      </c>
    </row>
    <row r="13" spans="1:13" ht="26.25" x14ac:dyDescent="0.25">
      <c r="A13" s="61"/>
      <c r="B13" s="60" t="s">
        <v>598</v>
      </c>
      <c r="D13" s="63">
        <f>ROUND(VLOOKUP(K13,'POR-Auswertung'!A:L,12,FALSE)/1000000,2)</f>
        <v>4.34</v>
      </c>
      <c r="E13" s="35"/>
      <c r="F13" s="63">
        <v>4.16</v>
      </c>
      <c r="G13" s="332"/>
      <c r="H13" s="333">
        <f t="shared" ref="H13:H51" si="0">(D13-F13)/F13</f>
        <v>4.3269230769230699E-2</v>
      </c>
      <c r="K13" s="33">
        <v>22</v>
      </c>
    </row>
    <row r="14" spans="1:13" ht="26.25" x14ac:dyDescent="0.25">
      <c r="A14" s="61" t="s">
        <v>2</v>
      </c>
      <c r="B14" s="60" t="s">
        <v>100</v>
      </c>
      <c r="D14" s="63">
        <f>ROUND(VLOOKUP(K14,'POR-Auswertung'!A:L,12,FALSE)/1000000,2)</f>
        <v>0.97</v>
      </c>
      <c r="E14" s="35"/>
      <c r="F14" s="63">
        <v>0.84</v>
      </c>
      <c r="G14" s="332"/>
      <c r="H14" s="333">
        <f t="shared" si="0"/>
        <v>0.15476190476190477</v>
      </c>
      <c r="K14" s="33">
        <v>77</v>
      </c>
    </row>
    <row r="15" spans="1:13" ht="26.25" x14ac:dyDescent="0.25">
      <c r="A15" s="61"/>
      <c r="B15" s="64" t="s">
        <v>101</v>
      </c>
      <c r="D15" s="63">
        <f>ROUND(VLOOKUP(K15,'POR-Auswertung'!A:L,12,FALSE)/1000000,2)</f>
        <v>0.5</v>
      </c>
      <c r="E15" s="35"/>
      <c r="F15" s="63">
        <v>0.47</v>
      </c>
      <c r="G15" s="332"/>
      <c r="H15" s="333">
        <f t="shared" si="0"/>
        <v>6.3829787234042618E-2</v>
      </c>
      <c r="K15" s="33">
        <v>81</v>
      </c>
    </row>
    <row r="16" spans="1:13" x14ac:dyDescent="0.25">
      <c r="A16" s="61" t="s">
        <v>11</v>
      </c>
      <c r="B16" s="34" t="s">
        <v>595</v>
      </c>
      <c r="C16" s="3" t="s">
        <v>12</v>
      </c>
      <c r="D16" s="63">
        <f>ROUND(VLOOKUP(K16,'POR-Auswertung'!A:L,12,FALSE)/1000000,2)</f>
        <v>1032.25</v>
      </c>
      <c r="E16" s="334"/>
      <c r="F16" s="40">
        <v>1003.24</v>
      </c>
      <c r="G16" s="1"/>
      <c r="H16" s="333">
        <f t="shared" si="0"/>
        <v>2.8916311151867938E-2</v>
      </c>
      <c r="K16" s="33">
        <v>8</v>
      </c>
    </row>
    <row r="17" spans="1:11" x14ac:dyDescent="0.25">
      <c r="A17" s="61"/>
      <c r="B17" s="37" t="s">
        <v>13</v>
      </c>
      <c r="C17" s="3" t="s">
        <v>14</v>
      </c>
      <c r="D17" s="63">
        <f>ROUND(VLOOKUP(K17,'POR-Auswertung'!A:L,12,FALSE)/1000000,2)</f>
        <v>243.05</v>
      </c>
      <c r="E17" s="335"/>
      <c r="F17" s="40">
        <v>243.84</v>
      </c>
      <c r="G17" s="1"/>
      <c r="H17" s="333">
        <f t="shared" si="0"/>
        <v>-3.2398293963254265E-3</v>
      </c>
      <c r="K17" s="33">
        <v>67</v>
      </c>
    </row>
    <row r="18" spans="1:11" x14ac:dyDescent="0.25">
      <c r="A18" s="61"/>
      <c r="B18" s="37" t="s">
        <v>2</v>
      </c>
      <c r="C18" s="3" t="s">
        <v>15</v>
      </c>
      <c r="D18" s="63">
        <f>ROUND(VLOOKUP(K18,'POR-Auswertung'!A:L,12,FALSE)/1000000,2)</f>
        <v>4.72</v>
      </c>
      <c r="E18" s="335"/>
      <c r="F18" s="40">
        <v>4.55</v>
      </c>
      <c r="G18" s="1"/>
      <c r="H18" s="333">
        <f t="shared" si="0"/>
        <v>3.7362637362637348E-2</v>
      </c>
      <c r="K18" s="33">
        <v>69</v>
      </c>
    </row>
    <row r="19" spans="1:11" x14ac:dyDescent="0.25">
      <c r="A19" s="61" t="s">
        <v>16</v>
      </c>
      <c r="B19" s="34" t="s">
        <v>17</v>
      </c>
      <c r="C19" s="3" t="s">
        <v>12</v>
      </c>
      <c r="D19" s="63">
        <f>ROUND(VLOOKUP(K19,'POR-Auswertung'!A:L,12,FALSE)/1000000,2)</f>
        <v>111.69</v>
      </c>
      <c r="E19" s="41"/>
      <c r="F19" s="40">
        <v>105.8</v>
      </c>
      <c r="G19" s="334"/>
      <c r="H19" s="333">
        <f t="shared" si="0"/>
        <v>5.5671077504725906E-2</v>
      </c>
      <c r="K19" s="33">
        <v>9</v>
      </c>
    </row>
    <row r="20" spans="1:11" x14ac:dyDescent="0.25">
      <c r="A20" s="61"/>
      <c r="B20" s="37" t="s">
        <v>18</v>
      </c>
      <c r="C20" s="3" t="s">
        <v>14</v>
      </c>
      <c r="D20" s="63">
        <f>ROUND(VLOOKUP(K20,'POR-Auswertung'!A:L,12,FALSE)/1000000,2)</f>
        <v>25.11</v>
      </c>
      <c r="E20" s="41"/>
      <c r="F20" s="40">
        <v>26.48</v>
      </c>
      <c r="G20" s="335"/>
      <c r="H20" s="333">
        <f t="shared" si="0"/>
        <v>-5.1737160120845956E-2</v>
      </c>
      <c r="K20" s="33">
        <v>68</v>
      </c>
    </row>
    <row r="21" spans="1:11" x14ac:dyDescent="0.25">
      <c r="A21" s="61"/>
      <c r="B21" s="37" t="s">
        <v>2</v>
      </c>
      <c r="C21" s="3" t="s">
        <v>15</v>
      </c>
      <c r="D21" s="63">
        <f>ROUND(VLOOKUP(K21,'POR-Auswertung'!A:L,12,FALSE)/1000000,2)</f>
        <v>1.57</v>
      </c>
      <c r="E21" s="41"/>
      <c r="F21" s="40">
        <v>1.55</v>
      </c>
      <c r="G21" s="335"/>
      <c r="H21" s="333">
        <f t="shared" si="0"/>
        <v>1.2903225806451623E-2</v>
      </c>
      <c r="K21" s="33">
        <v>70</v>
      </c>
    </row>
    <row r="22" spans="1:11" ht="26.25" x14ac:dyDescent="0.25">
      <c r="A22" s="61" t="s">
        <v>19</v>
      </c>
      <c r="B22" s="60" t="s">
        <v>596</v>
      </c>
      <c r="D22" s="63">
        <f>ROUND(VLOOKUP(K22,'POR-Auswertung'!A:L,12,FALSE)/1000000,2)</f>
        <v>8.69</v>
      </c>
      <c r="F22" s="65">
        <v>9.2799999999999994</v>
      </c>
      <c r="H22" s="333">
        <f t="shared" si="0"/>
        <v>-6.3577586206896547E-2</v>
      </c>
      <c r="K22" s="33">
        <v>31</v>
      </c>
    </row>
    <row r="23" spans="1:11" ht="26.25" x14ac:dyDescent="0.25">
      <c r="A23" s="61" t="s">
        <v>22</v>
      </c>
      <c r="B23" s="60" t="s">
        <v>102</v>
      </c>
      <c r="D23" s="63">
        <f>ROUND(VLOOKUP(K23,'POR-Auswertung'!A:L,12,FALSE)/1000000,2)</f>
        <v>2.41</v>
      </c>
      <c r="F23" s="63">
        <v>2.81</v>
      </c>
      <c r="H23" s="333">
        <f t="shared" si="0"/>
        <v>-0.14234875444839853</v>
      </c>
      <c r="K23" s="33">
        <v>25</v>
      </c>
    </row>
    <row r="24" spans="1:11" ht="26.25" x14ac:dyDescent="0.25">
      <c r="A24" s="61" t="s">
        <v>24</v>
      </c>
      <c r="B24" s="60" t="s">
        <v>103</v>
      </c>
      <c r="D24" s="63">
        <f>ROUND(VLOOKUP(K24,'POR-Auswertung'!A:L,12,FALSE)/1000000,2)</f>
        <v>0.05</v>
      </c>
      <c r="F24" s="63">
        <v>0.05</v>
      </c>
      <c r="H24" s="333">
        <f t="shared" si="0"/>
        <v>0</v>
      </c>
      <c r="K24" s="33">
        <v>54</v>
      </c>
    </row>
    <row r="25" spans="1:11" x14ac:dyDescent="0.25">
      <c r="A25" s="61" t="s">
        <v>26</v>
      </c>
      <c r="B25" s="34" t="s">
        <v>27</v>
      </c>
      <c r="C25" s="3" t="s">
        <v>12</v>
      </c>
      <c r="D25" s="63">
        <f>ROUND(VLOOKUP(K25,'POR-Auswertung'!A:L,12,FALSE)/1000000,2)</f>
        <v>58.18</v>
      </c>
      <c r="E25" s="41"/>
      <c r="F25" s="40">
        <v>50.39</v>
      </c>
      <c r="G25" s="332"/>
      <c r="H25" s="333">
        <f t="shared" si="0"/>
        <v>0.15459416550902955</v>
      </c>
      <c r="K25" s="33">
        <v>29</v>
      </c>
    </row>
    <row r="26" spans="1:11" x14ac:dyDescent="0.25">
      <c r="A26" s="61"/>
      <c r="B26" s="37" t="s">
        <v>27</v>
      </c>
      <c r="C26" s="3" t="s">
        <v>14</v>
      </c>
      <c r="D26" s="63">
        <f>ROUND(VLOOKUP(K26,'POR-Auswertung'!A:L,12,FALSE)/1000000,2)</f>
        <v>4.6100000000000003</v>
      </c>
      <c r="E26" s="41"/>
      <c r="F26" s="40">
        <v>4.63</v>
      </c>
      <c r="G26" s="332"/>
      <c r="H26" s="333">
        <f t="shared" si="0"/>
        <v>-4.3196544276456967E-3</v>
      </c>
      <c r="K26" s="33">
        <v>75</v>
      </c>
    </row>
    <row r="27" spans="1:11" x14ac:dyDescent="0.25">
      <c r="A27" s="61" t="s">
        <v>2</v>
      </c>
      <c r="B27" s="34" t="s">
        <v>28</v>
      </c>
      <c r="C27" s="3" t="s">
        <v>12</v>
      </c>
      <c r="D27" s="63">
        <f>ROUND(VLOOKUP(K27,'POR-Auswertung'!A:L,12,FALSE)/1000000,2)</f>
        <v>5.85</v>
      </c>
      <c r="E27" s="41"/>
      <c r="F27" s="40">
        <v>6.1</v>
      </c>
      <c r="G27" s="332"/>
      <c r="H27" s="333">
        <f t="shared" si="0"/>
        <v>-4.0983606557377053E-2</v>
      </c>
      <c r="K27" s="33">
        <v>27</v>
      </c>
    </row>
    <row r="28" spans="1:11" x14ac:dyDescent="0.25">
      <c r="A28" s="61"/>
      <c r="B28" s="37" t="s">
        <v>29</v>
      </c>
      <c r="C28" s="3" t="s">
        <v>14</v>
      </c>
      <c r="D28" s="63">
        <f>ROUND(VLOOKUP(K28,'POR-Auswertung'!A:L,12,FALSE)/1000000,2)</f>
        <v>0.92</v>
      </c>
      <c r="E28" s="41"/>
      <c r="F28" s="40">
        <v>0.88</v>
      </c>
      <c r="G28" s="332"/>
      <c r="H28" s="333">
        <f t="shared" si="0"/>
        <v>4.5454545454545497E-2</v>
      </c>
      <c r="K28" s="33">
        <v>76</v>
      </c>
    </row>
    <row r="29" spans="1:11" ht="26.25" x14ac:dyDescent="0.25">
      <c r="A29" s="61" t="s">
        <v>30</v>
      </c>
      <c r="B29" s="60" t="s">
        <v>104</v>
      </c>
      <c r="D29" s="63">
        <f>ROUND(VLOOKUP(K29,'POR-Auswertung'!A:L,12,FALSE)/1000000,2)</f>
        <v>10.38</v>
      </c>
      <c r="E29" s="35"/>
      <c r="F29" s="63">
        <v>11.56</v>
      </c>
      <c r="G29" s="332"/>
      <c r="H29" s="333">
        <f t="shared" si="0"/>
        <v>-0.10207612456747402</v>
      </c>
      <c r="K29" s="33">
        <v>24</v>
      </c>
    </row>
    <row r="30" spans="1:11" ht="26.25" x14ac:dyDescent="0.25">
      <c r="A30" s="61"/>
      <c r="B30" s="60" t="s">
        <v>599</v>
      </c>
      <c r="D30" s="63">
        <f>ROUND(VLOOKUP(K30,'POR-Auswertung'!A:L,12,FALSE)/1000000,2)</f>
        <v>2.88</v>
      </c>
      <c r="F30" s="63">
        <v>2.57</v>
      </c>
      <c r="H30" s="333">
        <f t="shared" si="0"/>
        <v>0.12062256809338524</v>
      </c>
      <c r="K30" s="33">
        <v>43</v>
      </c>
    </row>
    <row r="31" spans="1:11" ht="26.25" x14ac:dyDescent="0.25">
      <c r="A31" s="61" t="s">
        <v>34</v>
      </c>
      <c r="B31" s="60" t="s">
        <v>105</v>
      </c>
      <c r="D31" s="63">
        <f>ROUND(VLOOKUP(K31,'POR-Auswertung'!A:L,12,FALSE)/1000000,2)</f>
        <v>13.8</v>
      </c>
      <c r="F31" s="63">
        <v>15.04</v>
      </c>
      <c r="H31" s="333">
        <f t="shared" si="0"/>
        <v>-8.2446808510638195E-2</v>
      </c>
      <c r="K31" s="33">
        <v>28</v>
      </c>
    </row>
    <row r="32" spans="1:11" ht="26.25" x14ac:dyDescent="0.25">
      <c r="A32" s="61"/>
      <c r="B32" s="60" t="s">
        <v>106</v>
      </c>
      <c r="D32" s="63">
        <f>ROUND(VLOOKUP(K32,'POR-Auswertung'!A:L,12,FALSE)/1000000,2)</f>
        <v>22.86</v>
      </c>
      <c r="F32" s="63">
        <v>23.82</v>
      </c>
      <c r="H32" s="333">
        <f t="shared" si="0"/>
        <v>-4.0302267002518925E-2</v>
      </c>
      <c r="K32" s="33">
        <v>18</v>
      </c>
    </row>
    <row r="33" spans="1:14" ht="26.25" x14ac:dyDescent="0.25">
      <c r="A33" s="61" t="s">
        <v>35</v>
      </c>
      <c r="B33" s="60" t="s">
        <v>107</v>
      </c>
      <c r="D33" s="63">
        <f>ROUND(VLOOKUP(K33,'POR-Auswertung'!A:L,12,FALSE)/1000000,2)</f>
        <v>1.63</v>
      </c>
      <c r="F33" s="63">
        <v>1.1200000000000001</v>
      </c>
      <c r="H33" s="333">
        <f t="shared" si="0"/>
        <v>0.45535714285714263</v>
      </c>
      <c r="K33" s="33">
        <v>34</v>
      </c>
    </row>
    <row r="34" spans="1:14" ht="15" customHeight="1" x14ac:dyDescent="0.25">
      <c r="A34" s="61" t="s">
        <v>38</v>
      </c>
      <c r="B34" s="34" t="s">
        <v>39</v>
      </c>
      <c r="C34" s="3" t="s">
        <v>12</v>
      </c>
      <c r="D34" s="63">
        <f>ROUND(VLOOKUP(K34,'POR-Auswertung'!A:L,12,FALSE)/1000000,2) + ROUND(VLOOKUP(83,'POR-Auswertung'!A:L,12,FALSE)/1000000,2)</f>
        <v>24.5</v>
      </c>
      <c r="F34" s="63">
        <v>42.14</v>
      </c>
      <c r="G34" s="41" t="s">
        <v>669</v>
      </c>
      <c r="H34" s="333">
        <f t="shared" si="0"/>
        <v>-0.41860465116279072</v>
      </c>
      <c r="K34" s="33">
        <v>93</v>
      </c>
    </row>
    <row r="35" spans="1:14" x14ac:dyDescent="0.25">
      <c r="A35" s="61"/>
      <c r="B35" s="37" t="s">
        <v>40</v>
      </c>
      <c r="C35" s="3" t="s">
        <v>14</v>
      </c>
      <c r="D35" s="63">
        <f>ROUND(VLOOKUP(K35,'POR-Auswertung'!A:L,12,FALSE)/1000000,2)</f>
        <v>39.43</v>
      </c>
      <c r="F35" s="63">
        <v>68.929999999999993</v>
      </c>
      <c r="G35" s="41" t="s">
        <v>669</v>
      </c>
      <c r="H35" s="333">
        <f t="shared" si="0"/>
        <v>-0.42797040475845055</v>
      </c>
      <c r="K35" s="33">
        <v>92</v>
      </c>
    </row>
    <row r="36" spans="1:14" x14ac:dyDescent="0.25">
      <c r="A36" s="61"/>
      <c r="B36" s="34"/>
      <c r="C36" s="3" t="s">
        <v>15</v>
      </c>
      <c r="D36" s="63">
        <v>0</v>
      </c>
      <c r="F36" s="63">
        <v>0.64</v>
      </c>
      <c r="G36" s="41"/>
      <c r="H36" s="333">
        <f t="shared" si="0"/>
        <v>-1</v>
      </c>
      <c r="K36" s="33">
        <v>94</v>
      </c>
      <c r="N36" s="66"/>
    </row>
    <row r="37" spans="1:14" x14ac:dyDescent="0.25">
      <c r="A37" s="61" t="s">
        <v>2</v>
      </c>
      <c r="B37" s="34" t="s">
        <v>41</v>
      </c>
      <c r="C37" s="3" t="s">
        <v>12</v>
      </c>
      <c r="D37" s="63">
        <f>ROUND(VLOOKUP(K37,'POR-Auswertung'!A:L,12,FALSE)/1000000,2)</f>
        <v>28.98</v>
      </c>
      <c r="F37" s="63">
        <v>25.93</v>
      </c>
      <c r="G37" s="41"/>
      <c r="H37" s="333">
        <f t="shared" si="0"/>
        <v>0.11762437331276517</v>
      </c>
      <c r="K37" s="33">
        <v>96</v>
      </c>
    </row>
    <row r="38" spans="1:14" x14ac:dyDescent="0.25">
      <c r="A38" s="61"/>
      <c r="B38" s="37" t="s">
        <v>42</v>
      </c>
      <c r="C38" s="3" t="s">
        <v>14</v>
      </c>
      <c r="D38" s="63">
        <f>ROUND(VLOOKUP(K38,'POR-Auswertung'!A:L,12,FALSE)/1000000,2)</f>
        <v>18.55</v>
      </c>
      <c r="F38" s="63">
        <v>15.52</v>
      </c>
      <c r="G38" s="41"/>
      <c r="H38" s="333">
        <f t="shared" si="0"/>
        <v>0.19523195876288668</v>
      </c>
      <c r="K38" s="33">
        <v>95</v>
      </c>
    </row>
    <row r="39" spans="1:14" x14ac:dyDescent="0.25">
      <c r="A39" s="61"/>
      <c r="B39" s="37"/>
      <c r="C39" s="3" t="s">
        <v>15</v>
      </c>
      <c r="D39" s="63">
        <v>0</v>
      </c>
      <c r="F39" s="63">
        <v>0</v>
      </c>
      <c r="G39" s="41"/>
      <c r="H39" s="333"/>
      <c r="K39" s="33">
        <v>97</v>
      </c>
    </row>
    <row r="40" spans="1:14" x14ac:dyDescent="0.25">
      <c r="A40" s="61" t="s">
        <v>43</v>
      </c>
      <c r="B40" s="34" t="s">
        <v>44</v>
      </c>
      <c r="C40" s="3" t="s">
        <v>12</v>
      </c>
      <c r="D40" s="63">
        <f>ROUND(VLOOKUP(K40,'POR-Auswertung'!A:L,12,FALSE)/1000000,2)+ROUND(VLOOKUP(56,'POR-Auswertung'!A:L,12,FALSE)/1000000,2)</f>
        <v>3.27</v>
      </c>
      <c r="E40" s="41" t="s">
        <v>647</v>
      </c>
      <c r="F40" s="40">
        <v>3.34</v>
      </c>
      <c r="G40" s="334"/>
      <c r="H40" s="333">
        <f t="shared" si="0"/>
        <v>-2.0958083832335283E-2</v>
      </c>
      <c r="K40" s="33">
        <v>98</v>
      </c>
    </row>
    <row r="41" spans="1:14" x14ac:dyDescent="0.25">
      <c r="A41" s="61"/>
      <c r="B41" s="37" t="s">
        <v>45</v>
      </c>
      <c r="C41" s="3" t="s">
        <v>14</v>
      </c>
      <c r="D41" s="63">
        <f>ROUND(VLOOKUP(K41,'POR-Auswertung'!A:L,12,FALSE)/1000000,2)</f>
        <v>0.66</v>
      </c>
      <c r="E41" s="41" t="s">
        <v>647</v>
      </c>
      <c r="F41" s="40">
        <v>1.1399999999999999</v>
      </c>
      <c r="G41" s="335"/>
      <c r="H41" s="333">
        <f>(D41-F41)/F41</f>
        <v>-0.42105263157894729</v>
      </c>
      <c r="K41" s="33">
        <v>99</v>
      </c>
    </row>
    <row r="42" spans="1:14" x14ac:dyDescent="0.25">
      <c r="A42" s="61"/>
      <c r="B42" s="37"/>
      <c r="C42" s="3" t="s">
        <v>15</v>
      </c>
      <c r="D42" s="63">
        <f>ROUND(VLOOKUP(K42,'POR-Auswertung'!A:L,12,FALSE)/1000000,2)+ROUND(VLOOKUP(57,'POR-Auswertung'!A:L,12,FALSE)/1000000,2)</f>
        <v>0.94000000000000006</v>
      </c>
      <c r="E42" s="41" t="s">
        <v>647</v>
      </c>
      <c r="F42" s="40">
        <v>0</v>
      </c>
      <c r="G42" s="335"/>
      <c r="H42" s="333"/>
      <c r="K42" s="33">
        <v>100</v>
      </c>
    </row>
    <row r="43" spans="1:14" ht="26.25" x14ac:dyDescent="0.25">
      <c r="A43" s="61" t="s">
        <v>46</v>
      </c>
      <c r="B43" s="60" t="s">
        <v>108</v>
      </c>
      <c r="D43" s="63">
        <f>ROUND(VLOOKUP(K43,'POR-Auswertung'!A:L,12,FALSE)/1000000,2)</f>
        <v>2.25</v>
      </c>
      <c r="E43" s="35"/>
      <c r="F43" s="63">
        <v>2.08</v>
      </c>
      <c r="G43" s="332"/>
      <c r="H43" s="333">
        <f t="shared" si="0"/>
        <v>8.173076923076919E-2</v>
      </c>
      <c r="K43" s="33">
        <v>13</v>
      </c>
    </row>
    <row r="44" spans="1:14" ht="26.25" x14ac:dyDescent="0.25">
      <c r="A44" s="61" t="s">
        <v>2</v>
      </c>
      <c r="B44" s="60" t="s">
        <v>632</v>
      </c>
      <c r="D44" s="63">
        <f>ROUND(VLOOKUP(K44,'POR-Auswertung'!A:L,12,FALSE)/1000000,2)</f>
        <v>0.05</v>
      </c>
      <c r="E44" s="41"/>
      <c r="F44" s="63">
        <v>0.28999999999999998</v>
      </c>
      <c r="G44" s="332"/>
      <c r="H44" s="333">
        <f t="shared" si="0"/>
        <v>-0.82758620689655171</v>
      </c>
      <c r="K44" s="33">
        <v>90</v>
      </c>
    </row>
    <row r="45" spans="1:14" ht="26.25" x14ac:dyDescent="0.25">
      <c r="A45" s="61" t="s">
        <v>2</v>
      </c>
      <c r="B45" s="60" t="s">
        <v>109</v>
      </c>
      <c r="D45" s="63">
        <f>ROUND(VLOOKUP(K45,'POR-Auswertung'!A:L,12,FALSE)/1000000,2)</f>
        <v>0.41</v>
      </c>
      <c r="E45" s="35"/>
      <c r="F45" s="63">
        <v>0.4</v>
      </c>
      <c r="G45" s="332"/>
      <c r="H45" s="333">
        <f t="shared" si="0"/>
        <v>2.4999999999999883E-2</v>
      </c>
      <c r="K45" s="33">
        <v>74</v>
      </c>
    </row>
    <row r="46" spans="1:14" ht="26.25" x14ac:dyDescent="0.25">
      <c r="A46" s="356"/>
      <c r="B46" s="60" t="s">
        <v>110</v>
      </c>
      <c r="D46" s="63">
        <f>ROUND(VLOOKUP(K46,'POR-Auswertung'!A:L,12,FALSE)/1000000,2)</f>
        <v>0.27</v>
      </c>
      <c r="E46" s="35"/>
      <c r="F46" s="63">
        <v>0.3</v>
      </c>
      <c r="G46" s="332"/>
      <c r="H46" s="333">
        <f t="shared" si="0"/>
        <v>-9.9999999999999908E-2</v>
      </c>
      <c r="K46" s="33">
        <v>21</v>
      </c>
    </row>
    <row r="47" spans="1:14" ht="26.25" x14ac:dyDescent="0.25">
      <c r="A47" s="61"/>
      <c r="B47" s="60" t="s">
        <v>600</v>
      </c>
      <c r="D47" s="63">
        <f>ROUND(VLOOKUP(K47,'POR-Auswertung'!A:L,12,FALSE)/1000000,2)</f>
        <v>2.37</v>
      </c>
      <c r="E47" s="35"/>
      <c r="F47" s="63">
        <v>2.36</v>
      </c>
      <c r="G47" s="332"/>
      <c r="H47" s="333">
        <f t="shared" si="0"/>
        <v>4.2372881355933183E-3</v>
      </c>
      <c r="K47" s="33">
        <v>47</v>
      </c>
    </row>
    <row r="48" spans="1:14" ht="26.25" x14ac:dyDescent="0.25">
      <c r="A48" s="61" t="s">
        <v>2</v>
      </c>
      <c r="B48" s="60" t="s">
        <v>111</v>
      </c>
      <c r="D48" s="63">
        <f>ROUND(VLOOKUP(K48,'POR-Auswertung'!A:L,12,FALSE)/1000000,2)</f>
        <v>0.85</v>
      </c>
      <c r="E48" s="35"/>
      <c r="F48" s="63">
        <v>0.89</v>
      </c>
      <c r="G48" s="332"/>
      <c r="H48" s="333">
        <f t="shared" si="0"/>
        <v>-4.4943820224719142E-2</v>
      </c>
      <c r="K48" s="33">
        <v>91</v>
      </c>
    </row>
    <row r="49" spans="1:11" ht="26.25" x14ac:dyDescent="0.25">
      <c r="A49" s="61" t="s">
        <v>47</v>
      </c>
      <c r="B49" s="60" t="s">
        <v>112</v>
      </c>
      <c r="D49" s="63">
        <f>ROUND(VLOOKUP(K49,'POR-Auswertung'!A:L,12,FALSE)/1000000,2)</f>
        <v>5.4</v>
      </c>
      <c r="E49" s="35"/>
      <c r="F49" s="63">
        <v>4.99</v>
      </c>
      <c r="G49" s="332"/>
      <c r="H49" s="333">
        <f t="shared" si="0"/>
        <v>8.2164328657314656E-2</v>
      </c>
      <c r="K49" s="33">
        <v>15</v>
      </c>
    </row>
    <row r="50" spans="1:11" x14ac:dyDescent="0.25">
      <c r="A50" s="61" t="s">
        <v>50</v>
      </c>
      <c r="B50" s="42" t="s">
        <v>610</v>
      </c>
      <c r="D50" s="63">
        <f>ROUND(VLOOKUP(K50,'POR-Auswertung'!A:L,12,FALSE)/1000000,2)</f>
        <v>2.79</v>
      </c>
      <c r="E50" s="35"/>
      <c r="F50" s="63">
        <v>2.91</v>
      </c>
      <c r="G50" s="332"/>
      <c r="H50" s="333">
        <f t="shared" si="0"/>
        <v>-4.123711340206189E-2</v>
      </c>
      <c r="K50" s="33">
        <v>60</v>
      </c>
    </row>
    <row r="51" spans="1:11" x14ac:dyDescent="0.25">
      <c r="A51" s="357"/>
      <c r="B51" s="358" t="s">
        <v>597</v>
      </c>
      <c r="C51" s="343"/>
      <c r="D51" s="344">
        <f>ROUND(VLOOKUP(K51,'POR-Auswertung'!A:L,12,FALSE)/1000000,2)</f>
        <v>0.01</v>
      </c>
      <c r="E51" s="345"/>
      <c r="F51" s="344">
        <v>0.01</v>
      </c>
      <c r="G51" s="346"/>
      <c r="H51" s="347">
        <f t="shared" si="0"/>
        <v>0</v>
      </c>
      <c r="I51" s="348"/>
      <c r="J51" s="349"/>
      <c r="K51" s="350">
        <v>71</v>
      </c>
    </row>
    <row r="52" spans="1:11" s="342" customFormat="1" x14ac:dyDescent="0.25">
      <c r="A52" s="1"/>
      <c r="B52" s="339"/>
      <c r="C52" s="3"/>
      <c r="D52" s="35"/>
      <c r="E52" s="35"/>
      <c r="F52" s="35"/>
      <c r="G52" s="340"/>
      <c r="H52" s="341"/>
      <c r="I52" s="6"/>
      <c r="J52" s="6"/>
      <c r="K52" s="33"/>
    </row>
    <row r="53" spans="1:11" x14ac:dyDescent="0.25">
      <c r="A53" s="44" t="s">
        <v>1</v>
      </c>
      <c r="B53" s="45" t="s">
        <v>673</v>
      </c>
      <c r="C53" s="45"/>
      <c r="D53" s="46"/>
      <c r="E53" s="46"/>
      <c r="F53" s="351"/>
      <c r="G53" s="46"/>
      <c r="H53" s="46"/>
      <c r="J53" s="6"/>
      <c r="K53" s="62"/>
    </row>
    <row r="54" spans="1:11" s="355" customFormat="1" x14ac:dyDescent="0.25">
      <c r="A54" s="352" t="s">
        <v>1</v>
      </c>
      <c r="B54" s="353" t="s">
        <v>674</v>
      </c>
      <c r="C54" s="353"/>
      <c r="D54" s="365"/>
      <c r="E54" s="365"/>
      <c r="F54" s="366"/>
      <c r="G54" s="367"/>
      <c r="H54" s="39"/>
      <c r="I54" s="39"/>
      <c r="J54" s="39"/>
      <c r="K54" s="354"/>
    </row>
    <row r="55" spans="1:11" x14ac:dyDescent="0.25">
      <c r="A55" s="368" t="s">
        <v>647</v>
      </c>
      <c r="B55" s="369" t="s">
        <v>648</v>
      </c>
      <c r="C55" s="370"/>
      <c r="D55" s="371"/>
      <c r="E55" s="371"/>
      <c r="F55" s="372"/>
      <c r="G55" s="370"/>
      <c r="J55" s="6"/>
    </row>
    <row r="56" spans="1:11" x14ac:dyDescent="0.25">
      <c r="A56" s="373" t="s">
        <v>647</v>
      </c>
      <c r="B56" s="374" t="s">
        <v>649</v>
      </c>
      <c r="C56" s="370"/>
      <c r="D56" s="371"/>
      <c r="E56" s="371"/>
      <c r="F56" s="372"/>
      <c r="G56" s="370"/>
      <c r="J56" s="6"/>
    </row>
    <row r="57" spans="1:11" x14ac:dyDescent="0.25">
      <c r="A57" s="1" t="s">
        <v>669</v>
      </c>
      <c r="B57" s="34" t="s">
        <v>670</v>
      </c>
      <c r="J57" s="6"/>
    </row>
    <row r="58" spans="1:11" x14ac:dyDescent="0.25">
      <c r="J58" s="6"/>
    </row>
    <row r="59" spans="1:11" x14ac:dyDescent="0.25">
      <c r="J59" s="6"/>
    </row>
    <row r="60" spans="1:11" x14ac:dyDescent="0.25">
      <c r="J60" s="6"/>
    </row>
    <row r="61" spans="1:11" x14ac:dyDescent="0.25">
      <c r="J61" s="6"/>
    </row>
    <row r="62" spans="1:11" x14ac:dyDescent="0.25">
      <c r="J62" s="6"/>
    </row>
    <row r="63" spans="1:11" x14ac:dyDescent="0.25">
      <c r="J63" s="6"/>
    </row>
    <row r="64" spans="1:11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  <row r="71" spans="10:10" x14ac:dyDescent="0.25">
      <c r="J71" s="6"/>
    </row>
    <row r="72" spans="10:10" x14ac:dyDescent="0.25">
      <c r="J72" s="6"/>
    </row>
    <row r="73" spans="10:10" x14ac:dyDescent="0.25">
      <c r="J73" s="6"/>
    </row>
    <row r="74" spans="10:10" x14ac:dyDescent="0.25">
      <c r="J74" s="6"/>
    </row>
    <row r="75" spans="10:10" x14ac:dyDescent="0.25">
      <c r="J75" s="6"/>
    </row>
    <row r="76" spans="10:10" x14ac:dyDescent="0.25">
      <c r="J76" s="6"/>
    </row>
    <row r="77" spans="10:10" x14ac:dyDescent="0.25">
      <c r="J77" s="6"/>
    </row>
    <row r="78" spans="10:10" x14ac:dyDescent="0.25">
      <c r="J78" s="6"/>
    </row>
    <row r="79" spans="10:10" x14ac:dyDescent="0.25">
      <c r="J79" s="6"/>
    </row>
    <row r="80" spans="10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  <row r="98" spans="10:10" x14ac:dyDescent="0.25">
      <c r="J98" s="6"/>
    </row>
    <row r="99" spans="10:10" x14ac:dyDescent="0.25">
      <c r="J99" s="6"/>
    </row>
    <row r="100" spans="10:10" x14ac:dyDescent="0.25">
      <c r="J100" s="6"/>
    </row>
    <row r="101" spans="10:10" x14ac:dyDescent="0.25">
      <c r="J101" s="6"/>
    </row>
    <row r="102" spans="10:10" x14ac:dyDescent="0.25">
      <c r="J102" s="6"/>
    </row>
    <row r="103" spans="10:10" x14ac:dyDescent="0.25">
      <c r="J103" s="6"/>
    </row>
    <row r="104" spans="10:10" x14ac:dyDescent="0.25">
      <c r="J104" s="6"/>
    </row>
    <row r="105" spans="10:10" x14ac:dyDescent="0.25">
      <c r="J105" s="6"/>
    </row>
    <row r="106" spans="10:10" x14ac:dyDescent="0.25">
      <c r="J106" s="6"/>
    </row>
    <row r="107" spans="10:10" x14ac:dyDescent="0.25">
      <c r="J107" s="6"/>
    </row>
    <row r="108" spans="10:10" x14ac:dyDescent="0.25">
      <c r="J108" s="6"/>
    </row>
    <row r="109" spans="10:10" x14ac:dyDescent="0.25">
      <c r="J109" s="6"/>
    </row>
    <row r="110" spans="10:10" x14ac:dyDescent="0.25">
      <c r="J110" s="6"/>
    </row>
    <row r="111" spans="10:10" x14ac:dyDescent="0.25">
      <c r="J111" s="6"/>
    </row>
    <row r="112" spans="10:10" x14ac:dyDescent="0.25">
      <c r="J112" s="6"/>
    </row>
    <row r="113" spans="10:10" x14ac:dyDescent="0.25">
      <c r="J113" s="6"/>
    </row>
    <row r="114" spans="10:10" x14ac:dyDescent="0.25">
      <c r="J114" s="6"/>
    </row>
    <row r="115" spans="10:10" x14ac:dyDescent="0.25">
      <c r="J115" s="6"/>
    </row>
    <row r="116" spans="10:10" x14ac:dyDescent="0.25">
      <c r="J116" s="6"/>
    </row>
    <row r="117" spans="10:10" x14ac:dyDescent="0.25">
      <c r="J117" s="6"/>
    </row>
    <row r="118" spans="10:10" x14ac:dyDescent="0.25">
      <c r="J118" s="6"/>
    </row>
    <row r="119" spans="10:10" x14ac:dyDescent="0.25">
      <c r="J119" s="6"/>
    </row>
    <row r="120" spans="10:10" x14ac:dyDescent="0.25">
      <c r="J120" s="6"/>
    </row>
    <row r="121" spans="10:10" x14ac:dyDescent="0.25">
      <c r="J121" s="6"/>
    </row>
    <row r="122" spans="10:10" x14ac:dyDescent="0.25">
      <c r="J122" s="6"/>
    </row>
    <row r="123" spans="10:10" x14ac:dyDescent="0.25">
      <c r="J123" s="6"/>
    </row>
    <row r="124" spans="10:10" x14ac:dyDescent="0.25">
      <c r="J124" s="6"/>
    </row>
    <row r="125" spans="10:10" x14ac:dyDescent="0.25">
      <c r="J125" s="6"/>
    </row>
    <row r="126" spans="10:10" x14ac:dyDescent="0.25">
      <c r="J126" s="6"/>
    </row>
    <row r="127" spans="10:10" x14ac:dyDescent="0.25">
      <c r="J127" s="6"/>
    </row>
    <row r="128" spans="10:10" x14ac:dyDescent="0.25">
      <c r="J128" s="6"/>
    </row>
    <row r="129" spans="10:10" x14ac:dyDescent="0.25">
      <c r="J129" s="6"/>
    </row>
  </sheetData>
  <mergeCells count="4">
    <mergeCell ref="G1:K1"/>
    <mergeCell ref="G2:K2"/>
    <mergeCell ref="A5:A6"/>
    <mergeCell ref="J5:K5"/>
  </mergeCells>
  <phoneticPr fontId="42" type="noConversion"/>
  <pageMargins left="0.7" right="0.7" top="0.75" bottom="0.75" header="0.3" footer="0.3"/>
  <pageSetup paperSize="9" scale="70" orientation="portrait" r:id="rId1"/>
  <headerFooter>
    <oddFooter>&amp;RI.0-1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zoomScaleNormal="100" workbookViewId="0">
      <selection activeCell="M3" sqref="M3"/>
    </sheetView>
  </sheetViews>
  <sheetFormatPr baseColWidth="10" defaultColWidth="9.140625" defaultRowHeight="15" x14ac:dyDescent="0.25"/>
  <cols>
    <col min="1" max="1" width="3" style="1" customWidth="1"/>
    <col min="2" max="2" width="7.5703125" style="2" customWidth="1"/>
    <col min="3" max="3" width="10.7109375" style="1" customWidth="1"/>
    <col min="4" max="4" width="13.5703125" style="4" customWidth="1"/>
    <col min="5" max="5" width="8.85546875" style="4" customWidth="1"/>
    <col min="6" max="6" width="12.140625" style="6" customWidth="1"/>
    <col min="7" max="7" width="7.85546875" style="48" customWidth="1"/>
    <col min="8" max="8" width="3" style="1" customWidth="1"/>
    <col min="9" max="9" width="7.5703125" style="2" customWidth="1"/>
    <col min="10" max="10" width="11.28515625" style="1" customWidth="1"/>
    <col min="11" max="11" width="13.5703125" style="4" customWidth="1"/>
    <col min="12" max="12" width="10.5703125" style="4" customWidth="1"/>
    <col min="13" max="13" width="13.7109375" style="39" customWidth="1"/>
  </cols>
  <sheetData>
    <row r="1" spans="1:13" x14ac:dyDescent="0.25">
      <c r="M1" s="49">
        <v>511</v>
      </c>
    </row>
    <row r="2" spans="1:13" x14ac:dyDescent="0.25">
      <c r="M2" s="50">
        <v>41974</v>
      </c>
    </row>
    <row r="5" spans="1:13" ht="18" x14ac:dyDescent="0.25">
      <c r="A5" s="17"/>
      <c r="B5" s="394" t="s">
        <v>51</v>
      </c>
      <c r="C5" s="395"/>
      <c r="D5" s="395"/>
      <c r="E5" s="395"/>
      <c r="F5" s="395"/>
      <c r="G5" s="17" t="s">
        <v>0</v>
      </c>
      <c r="H5" s="17"/>
      <c r="I5" s="394" t="s">
        <v>52</v>
      </c>
      <c r="J5" s="396"/>
      <c r="K5" s="396"/>
      <c r="L5" s="396"/>
      <c r="M5" s="396"/>
    </row>
    <row r="6" spans="1:13" ht="18" x14ac:dyDescent="0.25">
      <c r="A6" s="17"/>
      <c r="B6" s="51"/>
      <c r="C6" s="52"/>
      <c r="D6" s="52"/>
      <c r="E6" s="52"/>
      <c r="F6" s="52"/>
      <c r="G6" s="17"/>
      <c r="H6" s="17"/>
      <c r="I6" s="53"/>
      <c r="J6" s="54"/>
      <c r="K6" s="54"/>
      <c r="L6" s="54"/>
      <c r="M6" s="57"/>
    </row>
    <row r="7" spans="1:13" ht="18" x14ac:dyDescent="0.25">
      <c r="A7" s="29"/>
      <c r="B7" s="30" t="s">
        <v>2</v>
      </c>
      <c r="C7" s="55"/>
      <c r="D7" s="55"/>
      <c r="E7" s="55"/>
      <c r="F7" s="55"/>
      <c r="G7" s="56" t="s">
        <v>5</v>
      </c>
      <c r="H7" s="29"/>
      <c r="I7" s="30" t="s">
        <v>2</v>
      </c>
      <c r="J7" s="55"/>
      <c r="K7" s="55"/>
      <c r="L7" s="55"/>
      <c r="M7" s="58"/>
    </row>
    <row r="8" spans="1:13" ht="21" customHeight="1" x14ac:dyDescent="0.25">
      <c r="B8" s="34" t="s">
        <v>53</v>
      </c>
      <c r="G8" s="48">
        <v>0</v>
      </c>
      <c r="I8" s="37" t="s">
        <v>54</v>
      </c>
    </row>
    <row r="9" spans="1:13" ht="21" customHeight="1" x14ac:dyDescent="0.25">
      <c r="B9" s="34" t="s">
        <v>55</v>
      </c>
      <c r="E9" s="6"/>
      <c r="F9" s="3" t="s">
        <v>56</v>
      </c>
      <c r="G9" s="48">
        <v>8</v>
      </c>
      <c r="I9" s="37" t="s">
        <v>57</v>
      </c>
      <c r="L9" s="6"/>
      <c r="M9" s="38" t="s">
        <v>58</v>
      </c>
    </row>
    <row r="10" spans="1:13" ht="21" customHeight="1" x14ac:dyDescent="0.25">
      <c r="B10" s="34" t="s">
        <v>59</v>
      </c>
      <c r="F10" s="3" t="s">
        <v>56</v>
      </c>
      <c r="G10" s="48">
        <v>9</v>
      </c>
      <c r="H10" s="1" t="s">
        <v>2</v>
      </c>
      <c r="I10" s="37" t="s">
        <v>60</v>
      </c>
      <c r="M10" s="38" t="s">
        <v>58</v>
      </c>
    </row>
    <row r="11" spans="1:13" ht="21" customHeight="1" x14ac:dyDescent="0.25">
      <c r="B11" s="34" t="s">
        <v>61</v>
      </c>
      <c r="F11" s="3"/>
      <c r="G11" s="48">
        <v>11</v>
      </c>
      <c r="H11" s="1" t="s">
        <v>2</v>
      </c>
      <c r="I11" s="37" t="s">
        <v>62</v>
      </c>
      <c r="M11" s="59"/>
    </row>
    <row r="12" spans="1:13" ht="21" customHeight="1" x14ac:dyDescent="0.25">
      <c r="B12" s="34" t="s">
        <v>63</v>
      </c>
      <c r="F12" s="3"/>
      <c r="G12" s="48">
        <v>13</v>
      </c>
      <c r="H12" s="1" t="s">
        <v>2</v>
      </c>
      <c r="I12" s="37" t="s">
        <v>64</v>
      </c>
      <c r="J12" s="6"/>
      <c r="K12" s="37"/>
      <c r="L12" s="37"/>
      <c r="M12" s="59"/>
    </row>
    <row r="13" spans="1:13" ht="21" customHeight="1" x14ac:dyDescent="0.25">
      <c r="A13" s="1" t="s">
        <v>2</v>
      </c>
      <c r="B13" s="34" t="s">
        <v>48</v>
      </c>
      <c r="F13" s="3"/>
      <c r="G13" s="48">
        <v>15</v>
      </c>
      <c r="H13" s="1" t="s">
        <v>2</v>
      </c>
      <c r="I13" s="37" t="s">
        <v>49</v>
      </c>
      <c r="M13" s="59"/>
    </row>
    <row r="14" spans="1:13" ht="21" customHeight="1" x14ac:dyDescent="0.25">
      <c r="B14" s="34" t="s">
        <v>65</v>
      </c>
      <c r="D14" s="34" t="s">
        <v>66</v>
      </c>
      <c r="F14" s="3"/>
      <c r="G14" s="48">
        <v>18</v>
      </c>
      <c r="I14" s="37" t="s">
        <v>67</v>
      </c>
      <c r="K14" s="37" t="s">
        <v>68</v>
      </c>
      <c r="M14" s="59"/>
    </row>
    <row r="15" spans="1:13" ht="21" customHeight="1" x14ac:dyDescent="0.25">
      <c r="A15" s="1" t="s">
        <v>2</v>
      </c>
      <c r="B15" s="34" t="s">
        <v>69</v>
      </c>
      <c r="F15" s="3"/>
      <c r="G15" s="48">
        <v>21</v>
      </c>
      <c r="H15" s="1" t="s">
        <v>2</v>
      </c>
      <c r="I15" s="37" t="s">
        <v>70</v>
      </c>
      <c r="J15" s="6"/>
      <c r="M15" s="59"/>
    </row>
    <row r="16" spans="1:13" ht="21" customHeight="1" x14ac:dyDescent="0.25">
      <c r="B16" s="34" t="s">
        <v>71</v>
      </c>
      <c r="C16" s="34"/>
      <c r="D16" s="6"/>
      <c r="E16" s="5"/>
      <c r="F16" s="3"/>
      <c r="G16" s="48">
        <v>22</v>
      </c>
      <c r="H16" s="1" t="s">
        <v>2</v>
      </c>
      <c r="I16" s="38" t="s">
        <v>7</v>
      </c>
      <c r="L16" s="5"/>
      <c r="M16" s="59"/>
    </row>
    <row r="17" spans="1:13" ht="21" customHeight="1" x14ac:dyDescent="0.25">
      <c r="A17" s="1" t="s">
        <v>2</v>
      </c>
      <c r="B17" s="34" t="s">
        <v>31</v>
      </c>
      <c r="F17" s="3"/>
      <c r="G17" s="48">
        <v>24</v>
      </c>
      <c r="H17" s="1" t="s">
        <v>2</v>
      </c>
      <c r="I17" s="37" t="s">
        <v>32</v>
      </c>
      <c r="M17" s="59"/>
    </row>
    <row r="18" spans="1:13" ht="21" customHeight="1" x14ac:dyDescent="0.25">
      <c r="B18" s="34" t="s">
        <v>72</v>
      </c>
      <c r="F18" s="3"/>
      <c r="G18" s="48">
        <v>25</v>
      </c>
      <c r="H18" s="1" t="s">
        <v>2</v>
      </c>
      <c r="I18" s="37" t="s">
        <v>23</v>
      </c>
      <c r="M18" s="59"/>
    </row>
    <row r="19" spans="1:13" ht="21" customHeight="1" x14ac:dyDescent="0.25">
      <c r="A19" s="1" t="s">
        <v>2</v>
      </c>
      <c r="B19" s="34" t="s">
        <v>28</v>
      </c>
      <c r="F19" s="3" t="s">
        <v>56</v>
      </c>
      <c r="G19" s="48">
        <v>27</v>
      </c>
      <c r="H19" s="1" t="s">
        <v>2</v>
      </c>
      <c r="I19" s="37" t="s">
        <v>29</v>
      </c>
      <c r="M19" s="38" t="s">
        <v>58</v>
      </c>
    </row>
    <row r="20" spans="1:13" ht="21" customHeight="1" x14ac:dyDescent="0.25">
      <c r="B20" s="34" t="s">
        <v>65</v>
      </c>
      <c r="D20" s="34" t="s">
        <v>73</v>
      </c>
      <c r="F20" s="3"/>
      <c r="G20" s="48">
        <v>28</v>
      </c>
      <c r="H20" s="1" t="s">
        <v>2</v>
      </c>
      <c r="I20" s="37" t="s">
        <v>67</v>
      </c>
      <c r="K20" s="37" t="s">
        <v>74</v>
      </c>
      <c r="M20" s="59"/>
    </row>
    <row r="21" spans="1:13" ht="21" customHeight="1" x14ac:dyDescent="0.25">
      <c r="B21" s="34" t="s">
        <v>27</v>
      </c>
      <c r="F21" s="3" t="s">
        <v>56</v>
      </c>
      <c r="G21" s="48">
        <v>29</v>
      </c>
      <c r="H21" s="1" t="s">
        <v>2</v>
      </c>
      <c r="I21" s="37" t="s">
        <v>27</v>
      </c>
      <c r="M21" s="38" t="s">
        <v>58</v>
      </c>
    </row>
    <row r="22" spans="1:13" ht="21" customHeight="1" x14ac:dyDescent="0.25">
      <c r="B22" s="34" t="s">
        <v>20</v>
      </c>
      <c r="F22" s="3"/>
      <c r="G22" s="48">
        <v>31</v>
      </c>
      <c r="H22" s="1" t="s">
        <v>2</v>
      </c>
      <c r="I22" s="37" t="s">
        <v>21</v>
      </c>
      <c r="M22" s="59"/>
    </row>
    <row r="23" spans="1:13" ht="21" customHeight="1" x14ac:dyDescent="0.25">
      <c r="A23" s="1" t="s">
        <v>2</v>
      </c>
      <c r="B23" s="34" t="s">
        <v>36</v>
      </c>
      <c r="F23" s="3"/>
      <c r="G23" s="48">
        <v>34</v>
      </c>
      <c r="H23" s="1" t="s">
        <v>2</v>
      </c>
      <c r="I23" s="37" t="s">
        <v>37</v>
      </c>
      <c r="M23" s="59"/>
    </row>
    <row r="24" spans="1:13" ht="21" customHeight="1" x14ac:dyDescent="0.25">
      <c r="A24" s="1" t="s">
        <v>2</v>
      </c>
      <c r="B24" s="34" t="s">
        <v>33</v>
      </c>
      <c r="F24" s="3"/>
      <c r="G24" s="48">
        <v>43</v>
      </c>
      <c r="H24" s="1" t="s">
        <v>2</v>
      </c>
      <c r="I24" s="37" t="s">
        <v>33</v>
      </c>
      <c r="M24" s="59"/>
    </row>
    <row r="25" spans="1:13" ht="21" customHeight="1" x14ac:dyDescent="0.25">
      <c r="A25" s="1" t="s">
        <v>2</v>
      </c>
      <c r="B25" s="34" t="s">
        <v>75</v>
      </c>
      <c r="C25" s="4"/>
      <c r="F25" s="3"/>
      <c r="G25" s="48">
        <v>47</v>
      </c>
      <c r="H25" s="1" t="s">
        <v>2</v>
      </c>
      <c r="I25" s="37" t="s">
        <v>76</v>
      </c>
      <c r="J25" s="4"/>
      <c r="M25" s="59"/>
    </row>
    <row r="26" spans="1:13" ht="21" customHeight="1" x14ac:dyDescent="0.25">
      <c r="A26" s="1" t="s">
        <v>2</v>
      </c>
      <c r="B26" s="42" t="s">
        <v>25</v>
      </c>
      <c r="F26" s="3"/>
      <c r="G26" s="48">
        <v>54</v>
      </c>
      <c r="H26" s="1" t="s">
        <v>2</v>
      </c>
      <c r="I26" s="43" t="s">
        <v>25</v>
      </c>
      <c r="M26" s="59"/>
    </row>
    <row r="27" spans="1:13" ht="21" customHeight="1" x14ac:dyDescent="0.25">
      <c r="A27" s="1" t="s">
        <v>2</v>
      </c>
      <c r="B27" s="6" t="s">
        <v>86</v>
      </c>
      <c r="C27" s="42" t="s">
        <v>611</v>
      </c>
      <c r="F27" s="3"/>
      <c r="G27" s="48">
        <v>60</v>
      </c>
      <c r="H27" s="1" t="s">
        <v>2</v>
      </c>
      <c r="I27" s="39" t="s">
        <v>87</v>
      </c>
      <c r="J27" s="43" t="s">
        <v>88</v>
      </c>
      <c r="M27" s="59"/>
    </row>
    <row r="28" spans="1:13" ht="21" customHeight="1" x14ac:dyDescent="0.25">
      <c r="A28" s="1" t="s">
        <v>2</v>
      </c>
      <c r="B28" s="34" t="s">
        <v>55</v>
      </c>
      <c r="F28" s="3" t="s">
        <v>80</v>
      </c>
      <c r="G28" s="48">
        <v>67</v>
      </c>
      <c r="H28" s="1" t="s">
        <v>2</v>
      </c>
      <c r="I28" s="37" t="s">
        <v>57</v>
      </c>
      <c r="M28" s="59" t="s">
        <v>82</v>
      </c>
    </row>
    <row r="29" spans="1:13" ht="21" customHeight="1" x14ac:dyDescent="0.25">
      <c r="A29" s="1" t="s">
        <v>2</v>
      </c>
      <c r="B29" s="34" t="s">
        <v>59</v>
      </c>
      <c r="F29" s="3" t="s">
        <v>80</v>
      </c>
      <c r="G29" s="48">
        <v>68</v>
      </c>
      <c r="H29" s="1" t="s">
        <v>2</v>
      </c>
      <c r="I29" s="37" t="s">
        <v>89</v>
      </c>
      <c r="M29" s="59" t="s">
        <v>82</v>
      </c>
    </row>
    <row r="30" spans="1:13" ht="21" customHeight="1" x14ac:dyDescent="0.25">
      <c r="A30" s="1" t="s">
        <v>2</v>
      </c>
      <c r="B30" s="34" t="s">
        <v>90</v>
      </c>
      <c r="F30" s="6" t="s">
        <v>91</v>
      </c>
      <c r="G30" s="48">
        <v>69</v>
      </c>
      <c r="H30" s="1" t="s">
        <v>2</v>
      </c>
      <c r="I30" s="37" t="s">
        <v>57</v>
      </c>
      <c r="M30" s="59" t="s">
        <v>92</v>
      </c>
    </row>
    <row r="31" spans="1:13" ht="21" customHeight="1" x14ac:dyDescent="0.25">
      <c r="A31" s="1" t="s">
        <v>2</v>
      </c>
      <c r="B31" s="34" t="s">
        <v>59</v>
      </c>
      <c r="F31" s="6" t="s">
        <v>91</v>
      </c>
      <c r="G31" s="48">
        <v>70</v>
      </c>
      <c r="H31" s="1" t="s">
        <v>2</v>
      </c>
      <c r="I31" s="37" t="s">
        <v>60</v>
      </c>
      <c r="M31" s="59" t="s">
        <v>92</v>
      </c>
    </row>
    <row r="32" spans="1:13" ht="21" customHeight="1" x14ac:dyDescent="0.25">
      <c r="A32" s="1" t="s">
        <v>2</v>
      </c>
      <c r="B32" s="42" t="s">
        <v>612</v>
      </c>
      <c r="C32" s="42"/>
      <c r="F32" s="3"/>
      <c r="G32" s="48">
        <v>71</v>
      </c>
      <c r="H32" s="1" t="s">
        <v>2</v>
      </c>
      <c r="I32" s="43" t="s">
        <v>93</v>
      </c>
      <c r="J32" s="43"/>
      <c r="M32" s="59"/>
    </row>
    <row r="33" spans="1:13" ht="21" customHeight="1" x14ac:dyDescent="0.25">
      <c r="A33" s="1" t="s">
        <v>2</v>
      </c>
      <c r="B33" s="34" t="s">
        <v>94</v>
      </c>
      <c r="F33" s="3"/>
      <c r="G33" s="48">
        <v>74</v>
      </c>
      <c r="H33" s="1" t="s">
        <v>2</v>
      </c>
      <c r="I33" s="37" t="s">
        <v>95</v>
      </c>
      <c r="M33" s="59"/>
    </row>
    <row r="34" spans="1:13" ht="21" customHeight="1" x14ac:dyDescent="0.25">
      <c r="A34" s="1" t="s">
        <v>2</v>
      </c>
      <c r="B34" s="34" t="s">
        <v>27</v>
      </c>
      <c r="F34" s="3" t="s">
        <v>80</v>
      </c>
      <c r="G34" s="48">
        <v>75</v>
      </c>
      <c r="H34" s="1" t="s">
        <v>2</v>
      </c>
      <c r="I34" s="37" t="s">
        <v>27</v>
      </c>
      <c r="M34" s="59" t="s">
        <v>82</v>
      </c>
    </row>
    <row r="35" spans="1:13" ht="21" customHeight="1" x14ac:dyDescent="0.25">
      <c r="A35" s="1" t="s">
        <v>2</v>
      </c>
      <c r="B35" s="34" t="s">
        <v>28</v>
      </c>
      <c r="F35" s="3" t="s">
        <v>80</v>
      </c>
      <c r="G35" s="48">
        <v>76</v>
      </c>
      <c r="H35" s="1" t="s">
        <v>2</v>
      </c>
      <c r="I35" s="37" t="s">
        <v>29</v>
      </c>
      <c r="M35" s="59" t="s">
        <v>82</v>
      </c>
    </row>
    <row r="36" spans="1:13" ht="21" customHeight="1" x14ac:dyDescent="0.25">
      <c r="A36" s="1" t="s">
        <v>2</v>
      </c>
      <c r="B36" s="34" t="s">
        <v>8</v>
      </c>
      <c r="C36" s="34"/>
      <c r="D36" s="34"/>
      <c r="E36" s="5"/>
      <c r="F36" s="3"/>
      <c r="G36" s="48">
        <v>77</v>
      </c>
      <c r="H36" s="1" t="s">
        <v>2</v>
      </c>
      <c r="I36" s="38" t="s">
        <v>9</v>
      </c>
      <c r="L36" s="5"/>
      <c r="M36" s="59"/>
    </row>
    <row r="37" spans="1:13" ht="21" customHeight="1" x14ac:dyDescent="0.25">
      <c r="A37" s="1" t="s">
        <v>2</v>
      </c>
      <c r="B37" s="34" t="s">
        <v>77</v>
      </c>
      <c r="C37" s="34" t="s">
        <v>96</v>
      </c>
      <c r="D37" s="34"/>
      <c r="E37" s="5"/>
      <c r="F37" s="3"/>
      <c r="G37" s="48">
        <v>81</v>
      </c>
      <c r="H37" s="1" t="s">
        <v>2</v>
      </c>
      <c r="I37" s="38" t="s">
        <v>77</v>
      </c>
      <c r="J37" s="38" t="s">
        <v>97</v>
      </c>
      <c r="K37" s="38"/>
      <c r="L37" s="38"/>
      <c r="M37" s="59"/>
    </row>
    <row r="38" spans="1:13" ht="21" customHeight="1" x14ac:dyDescent="0.25">
      <c r="A38" s="1" t="s">
        <v>2</v>
      </c>
      <c r="B38" s="34" t="s">
        <v>631</v>
      </c>
      <c r="C38" s="34"/>
      <c r="D38" s="34"/>
      <c r="E38" s="5"/>
      <c r="F38" s="3"/>
      <c r="G38" s="48">
        <v>90</v>
      </c>
      <c r="H38" s="1" t="s">
        <v>2</v>
      </c>
      <c r="I38" s="37" t="s">
        <v>630</v>
      </c>
      <c r="J38" s="38"/>
      <c r="L38" s="5"/>
      <c r="M38" s="59"/>
    </row>
    <row r="39" spans="1:13" ht="21" customHeight="1" x14ac:dyDescent="0.25">
      <c r="B39" s="34" t="s">
        <v>98</v>
      </c>
      <c r="C39" s="34"/>
      <c r="D39" s="34"/>
      <c r="E39" s="5"/>
      <c r="F39" s="3"/>
      <c r="G39" s="48">
        <v>91</v>
      </c>
      <c r="H39" s="1" t="s">
        <v>2</v>
      </c>
      <c r="I39" s="38" t="s">
        <v>98</v>
      </c>
      <c r="J39" s="38"/>
      <c r="L39" s="5"/>
      <c r="M39" s="38"/>
    </row>
    <row r="40" spans="1:13" ht="21" customHeight="1" x14ac:dyDescent="0.25">
      <c r="A40" s="1" t="s">
        <v>2</v>
      </c>
      <c r="B40" s="34" t="s">
        <v>77</v>
      </c>
      <c r="C40" s="34" t="s">
        <v>83</v>
      </c>
      <c r="D40" s="34"/>
      <c r="E40" s="5"/>
      <c r="F40" s="3" t="s">
        <v>80</v>
      </c>
      <c r="G40" s="48">
        <v>92</v>
      </c>
      <c r="I40" s="38" t="s">
        <v>77</v>
      </c>
      <c r="J40" s="38" t="s">
        <v>84</v>
      </c>
      <c r="L40" s="5"/>
      <c r="M40" s="59" t="s">
        <v>82</v>
      </c>
    </row>
    <row r="41" spans="1:13" ht="21" customHeight="1" x14ac:dyDescent="0.25">
      <c r="A41" s="1" t="s">
        <v>2</v>
      </c>
      <c r="B41" s="34" t="s">
        <v>77</v>
      </c>
      <c r="C41" s="34" t="s">
        <v>83</v>
      </c>
      <c r="D41" s="34"/>
      <c r="E41" s="5"/>
      <c r="F41" s="3" t="s">
        <v>56</v>
      </c>
      <c r="G41" s="48">
        <v>93</v>
      </c>
      <c r="I41" s="38" t="s">
        <v>77</v>
      </c>
      <c r="J41" s="38" t="s">
        <v>84</v>
      </c>
      <c r="L41" s="5"/>
      <c r="M41" s="38" t="s">
        <v>58</v>
      </c>
    </row>
    <row r="42" spans="1:13" ht="21" customHeight="1" x14ac:dyDescent="0.25">
      <c r="B42" s="34" t="s">
        <v>77</v>
      </c>
      <c r="C42" s="34" t="s">
        <v>83</v>
      </c>
      <c r="F42" s="3" t="s">
        <v>91</v>
      </c>
      <c r="G42" s="48">
        <v>94</v>
      </c>
      <c r="I42" s="38" t="s">
        <v>77</v>
      </c>
      <c r="J42" s="38" t="s">
        <v>84</v>
      </c>
      <c r="L42" s="5"/>
      <c r="M42" s="59" t="s">
        <v>92</v>
      </c>
    </row>
    <row r="43" spans="1:13" ht="21" customHeight="1" x14ac:dyDescent="0.25">
      <c r="B43" s="34" t="s">
        <v>77</v>
      </c>
      <c r="C43" s="34" t="s">
        <v>85</v>
      </c>
      <c r="F43" s="3" t="s">
        <v>80</v>
      </c>
      <c r="G43" s="48">
        <v>95</v>
      </c>
      <c r="I43" s="37" t="s">
        <v>77</v>
      </c>
      <c r="J43" s="37" t="s">
        <v>57</v>
      </c>
      <c r="M43" s="59" t="s">
        <v>82</v>
      </c>
    </row>
    <row r="44" spans="1:13" ht="21" customHeight="1" x14ac:dyDescent="0.25">
      <c r="A44" s="1" t="s">
        <v>2</v>
      </c>
      <c r="B44" s="34" t="s">
        <v>77</v>
      </c>
      <c r="C44" s="34" t="s">
        <v>55</v>
      </c>
      <c r="F44" s="3" t="s">
        <v>56</v>
      </c>
      <c r="G44" s="48">
        <v>96</v>
      </c>
      <c r="I44" s="37" t="s">
        <v>77</v>
      </c>
      <c r="J44" s="37" t="s">
        <v>57</v>
      </c>
      <c r="M44" s="38" t="s">
        <v>58</v>
      </c>
    </row>
    <row r="45" spans="1:13" ht="21" customHeight="1" x14ac:dyDescent="0.25">
      <c r="B45" s="34" t="s">
        <v>77</v>
      </c>
      <c r="C45" s="34" t="s">
        <v>85</v>
      </c>
      <c r="F45" s="3" t="s">
        <v>91</v>
      </c>
      <c r="G45" s="48">
        <v>97</v>
      </c>
      <c r="I45" s="37" t="s">
        <v>77</v>
      </c>
      <c r="J45" s="37" t="s">
        <v>57</v>
      </c>
      <c r="M45" s="38" t="s">
        <v>92</v>
      </c>
    </row>
    <row r="46" spans="1:13" ht="21" customHeight="1" x14ac:dyDescent="0.25">
      <c r="A46" s="1" t="s">
        <v>2</v>
      </c>
      <c r="B46" s="34" t="s">
        <v>77</v>
      </c>
      <c r="C46" s="34" t="s">
        <v>78</v>
      </c>
      <c r="F46" s="3" t="s">
        <v>56</v>
      </c>
      <c r="G46" s="48">
        <v>98</v>
      </c>
      <c r="H46" s="1" t="s">
        <v>2</v>
      </c>
      <c r="I46" s="37" t="s">
        <v>77</v>
      </c>
      <c r="J46" s="37" t="s">
        <v>79</v>
      </c>
      <c r="M46" s="38" t="s">
        <v>58</v>
      </c>
    </row>
    <row r="47" spans="1:13" ht="21" customHeight="1" x14ac:dyDescent="0.25">
      <c r="A47" s="1" t="s">
        <v>2</v>
      </c>
      <c r="B47" s="34" t="s">
        <v>77</v>
      </c>
      <c r="C47" s="34" t="s">
        <v>78</v>
      </c>
      <c r="F47" s="3" t="s">
        <v>80</v>
      </c>
      <c r="G47" s="48">
        <v>99</v>
      </c>
      <c r="H47" s="1" t="s">
        <v>2</v>
      </c>
      <c r="I47" s="37" t="s">
        <v>77</v>
      </c>
      <c r="J47" s="37" t="s">
        <v>81</v>
      </c>
      <c r="M47" s="59" t="s">
        <v>82</v>
      </c>
    </row>
    <row r="48" spans="1:13" ht="21" customHeight="1" x14ac:dyDescent="0.25">
      <c r="A48" s="1" t="s">
        <v>2</v>
      </c>
      <c r="B48" s="34" t="s">
        <v>77</v>
      </c>
      <c r="C48" s="34" t="s">
        <v>78</v>
      </c>
      <c r="F48" s="3" t="s">
        <v>91</v>
      </c>
      <c r="G48" s="48">
        <v>100</v>
      </c>
      <c r="H48" s="1" t="s">
        <v>2</v>
      </c>
      <c r="I48" s="37" t="s">
        <v>77</v>
      </c>
      <c r="J48" s="37" t="s">
        <v>81</v>
      </c>
      <c r="M48" s="59" t="s">
        <v>92</v>
      </c>
    </row>
    <row r="49" spans="1:13" x14ac:dyDescent="0.25">
      <c r="F49" s="3"/>
      <c r="H49" s="1" t="s">
        <v>2</v>
      </c>
      <c r="M49" s="59"/>
    </row>
    <row r="50" spans="1:13" x14ac:dyDescent="0.25">
      <c r="A50" s="1" t="s">
        <v>2</v>
      </c>
      <c r="F50" s="3"/>
      <c r="H50" s="1" t="s">
        <v>2</v>
      </c>
      <c r="M50" s="59"/>
    </row>
    <row r="51" spans="1:13" x14ac:dyDescent="0.25">
      <c r="F51" s="3"/>
      <c r="H51" s="1" t="s">
        <v>2</v>
      </c>
      <c r="M51" s="59"/>
    </row>
    <row r="52" spans="1:13" x14ac:dyDescent="0.25">
      <c r="A52" s="1" t="s">
        <v>2</v>
      </c>
      <c r="F52" s="3"/>
      <c r="H52" s="1" t="s">
        <v>2</v>
      </c>
      <c r="M52" s="59"/>
    </row>
    <row r="53" spans="1:13" x14ac:dyDescent="0.25">
      <c r="F53" s="3"/>
      <c r="H53" s="1" t="s">
        <v>2</v>
      </c>
      <c r="M53" s="59"/>
    </row>
    <row r="54" spans="1:13" x14ac:dyDescent="0.25">
      <c r="A54" s="1" t="s">
        <v>2</v>
      </c>
      <c r="F54" s="3"/>
      <c r="H54" s="1" t="s">
        <v>2</v>
      </c>
      <c r="M54" s="59"/>
    </row>
    <row r="55" spans="1:13" x14ac:dyDescent="0.25">
      <c r="F55" s="3"/>
      <c r="H55" s="1" t="s">
        <v>2</v>
      </c>
      <c r="M55" s="59"/>
    </row>
    <row r="56" spans="1:13" x14ac:dyDescent="0.25">
      <c r="A56" s="1" t="s">
        <v>2</v>
      </c>
      <c r="F56" s="3"/>
      <c r="H56" s="1" t="s">
        <v>2</v>
      </c>
      <c r="M56" s="59"/>
    </row>
    <row r="57" spans="1:13" x14ac:dyDescent="0.25">
      <c r="F57" s="3"/>
      <c r="H57" s="1" t="s">
        <v>2</v>
      </c>
      <c r="M57" s="59"/>
    </row>
    <row r="58" spans="1:13" x14ac:dyDescent="0.25">
      <c r="A58" s="1" t="s">
        <v>2</v>
      </c>
      <c r="B58" s="43"/>
      <c r="F58" s="3"/>
      <c r="I58" s="43"/>
      <c r="M58" s="59"/>
    </row>
    <row r="59" spans="1:13" x14ac:dyDescent="0.25">
      <c r="B59" s="43"/>
      <c r="F59" s="3"/>
      <c r="I59" s="43"/>
      <c r="M59" s="59"/>
    </row>
    <row r="60" spans="1:13" x14ac:dyDescent="0.25">
      <c r="A60" s="1" t="s">
        <v>2</v>
      </c>
      <c r="F60" s="3"/>
      <c r="H60" s="1" t="s">
        <v>2</v>
      </c>
      <c r="M60" s="59"/>
    </row>
    <row r="61" spans="1:13" x14ac:dyDescent="0.25">
      <c r="F61" s="3"/>
      <c r="M61" s="59"/>
    </row>
    <row r="62" spans="1:13" x14ac:dyDescent="0.25">
      <c r="A62" s="1" t="s">
        <v>2</v>
      </c>
      <c r="F62" s="3"/>
      <c r="M62" s="59"/>
    </row>
    <row r="63" spans="1:13" x14ac:dyDescent="0.25">
      <c r="A63" s="1" t="s">
        <v>2</v>
      </c>
      <c r="B63" s="37"/>
      <c r="F63" s="3"/>
      <c r="I63" s="37"/>
      <c r="M63" s="59"/>
    </row>
    <row r="64" spans="1:13" x14ac:dyDescent="0.25">
      <c r="A64" s="1" t="s">
        <v>2</v>
      </c>
      <c r="B64" s="43"/>
      <c r="F64" s="3"/>
      <c r="I64" s="43"/>
      <c r="M64" s="59"/>
    </row>
    <row r="65" spans="1:13" x14ac:dyDescent="0.25">
      <c r="A65" s="1" t="s">
        <v>2</v>
      </c>
      <c r="B65" s="43"/>
      <c r="F65" s="3"/>
      <c r="I65" s="43"/>
      <c r="M65" s="59"/>
    </row>
    <row r="66" spans="1:13" x14ac:dyDescent="0.25">
      <c r="A66" s="1" t="s">
        <v>2</v>
      </c>
      <c r="B66" s="37" t="s">
        <v>2</v>
      </c>
      <c r="I66" s="37" t="s">
        <v>2</v>
      </c>
    </row>
    <row r="67" spans="1:13" x14ac:dyDescent="0.25">
      <c r="A67" s="1" t="s">
        <v>2</v>
      </c>
      <c r="B67" s="37"/>
      <c r="F67" s="3"/>
      <c r="I67" s="37"/>
      <c r="M67" s="59"/>
    </row>
    <row r="68" spans="1:13" x14ac:dyDescent="0.25">
      <c r="A68" s="1" t="s">
        <v>2</v>
      </c>
      <c r="B68" s="37" t="s">
        <v>2</v>
      </c>
      <c r="F68" s="3"/>
      <c r="I68" s="37" t="s">
        <v>2</v>
      </c>
      <c r="M68" s="59"/>
    </row>
    <row r="69" spans="1:13" x14ac:dyDescent="0.25">
      <c r="A69" s="1" t="s">
        <v>2</v>
      </c>
      <c r="B69" s="37"/>
      <c r="F69" s="3"/>
      <c r="I69" s="37"/>
      <c r="M69" s="59"/>
    </row>
    <row r="70" spans="1:13" x14ac:dyDescent="0.25">
      <c r="A70" s="1" t="s">
        <v>2</v>
      </c>
      <c r="B70" s="43"/>
      <c r="F70" s="3"/>
      <c r="I70" s="43"/>
      <c r="M70" s="59"/>
    </row>
    <row r="71" spans="1:13" x14ac:dyDescent="0.25">
      <c r="A71" s="1" t="s">
        <v>2</v>
      </c>
      <c r="F71" s="3"/>
      <c r="H71" s="1" t="s">
        <v>2</v>
      </c>
      <c r="M71" s="59"/>
    </row>
    <row r="72" spans="1:13" x14ac:dyDescent="0.25">
      <c r="A72" s="1" t="s">
        <v>2</v>
      </c>
      <c r="F72" s="3"/>
      <c r="H72" s="1" t="s">
        <v>2</v>
      </c>
      <c r="M72" s="59"/>
    </row>
    <row r="73" spans="1:13" x14ac:dyDescent="0.25">
      <c r="A73" s="1" t="s">
        <v>2</v>
      </c>
      <c r="F73" s="3"/>
      <c r="H73" s="1" t="s">
        <v>2</v>
      </c>
      <c r="M73" s="59"/>
    </row>
    <row r="74" spans="1:13" x14ac:dyDescent="0.25">
      <c r="A74" s="1" t="s">
        <v>2</v>
      </c>
      <c r="F74" s="3"/>
      <c r="H74" s="1" t="s">
        <v>2</v>
      </c>
      <c r="M74" s="59"/>
    </row>
    <row r="75" spans="1:13" x14ac:dyDescent="0.25">
      <c r="A75" s="1" t="s">
        <v>2</v>
      </c>
      <c r="F75" s="3"/>
      <c r="H75" s="1" t="s">
        <v>2</v>
      </c>
      <c r="M75" s="59"/>
    </row>
    <row r="76" spans="1:13" x14ac:dyDescent="0.25">
      <c r="A76" s="1" t="s">
        <v>2</v>
      </c>
      <c r="F76" s="3"/>
      <c r="H76" s="1" t="s">
        <v>2</v>
      </c>
      <c r="M76" s="59"/>
    </row>
    <row r="77" spans="1:13" x14ac:dyDescent="0.25">
      <c r="A77" s="1" t="s">
        <v>2</v>
      </c>
      <c r="F77" s="3"/>
      <c r="H77" s="1" t="s">
        <v>2</v>
      </c>
      <c r="M77" s="59"/>
    </row>
    <row r="78" spans="1:13" x14ac:dyDescent="0.25">
      <c r="A78" s="1" t="s">
        <v>2</v>
      </c>
      <c r="F78" s="3"/>
      <c r="H78" s="1" t="s">
        <v>2</v>
      </c>
      <c r="M78" s="59"/>
    </row>
  </sheetData>
  <mergeCells count="2">
    <mergeCell ref="B5:F5"/>
    <mergeCell ref="I5:M5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&amp;R1.0-2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36"/>
  <sheetViews>
    <sheetView topLeftCell="A321" zoomScaleNormal="100" workbookViewId="0">
      <selection activeCell="W335" sqref="A1:W335"/>
    </sheetView>
  </sheetViews>
  <sheetFormatPr baseColWidth="10" defaultColWidth="9.140625" defaultRowHeight="15" x14ac:dyDescent="0.25"/>
  <cols>
    <col min="1" max="1" width="14.42578125" style="67" customWidth="1"/>
    <col min="2" max="2" width="4.85546875" style="68" customWidth="1"/>
    <col min="3" max="3" width="4.7109375" style="69" customWidth="1"/>
    <col min="4" max="4" width="1.28515625" style="67" customWidth="1"/>
    <col min="5" max="5" width="10.42578125" style="70" customWidth="1"/>
    <col min="6" max="6" width="1.140625" style="70" customWidth="1"/>
    <col min="7" max="7" width="10.7109375" style="70" bestFit="1" customWidth="1"/>
    <col min="8" max="8" width="0.7109375" style="70" customWidth="1"/>
    <col min="9" max="9" width="1.140625" style="70" customWidth="1"/>
    <col min="10" max="10" width="10.42578125" style="71" customWidth="1"/>
    <col min="11" max="11" width="1.140625" style="70" customWidth="1"/>
    <col min="12" max="12" width="10" style="70" customWidth="1"/>
    <col min="13" max="13" width="6.85546875" style="72" customWidth="1"/>
    <col min="14" max="14" width="1.140625" style="70" customWidth="1"/>
    <col min="15" max="15" width="10.42578125" style="71" customWidth="1"/>
    <col min="16" max="16" width="1.140625" style="70" customWidth="1"/>
    <col min="17" max="17" width="10" style="70" customWidth="1"/>
    <col min="18" max="18" width="6.85546875" style="72" customWidth="1"/>
    <col min="19" max="19" width="1.140625" style="70" customWidth="1"/>
    <col min="20" max="20" width="10.42578125" style="71" customWidth="1"/>
    <col min="21" max="21" width="1.140625" style="70" customWidth="1"/>
    <col min="22" max="22" width="10" style="70" customWidth="1"/>
    <col min="23" max="23" width="5.85546875" style="72" customWidth="1"/>
    <col min="26" max="26" width="11" bestFit="1" customWidth="1"/>
    <col min="27" max="27" width="9" bestFit="1" customWidth="1"/>
    <col min="28" max="28" width="10" bestFit="1" customWidth="1"/>
    <col min="29" max="30" width="9" bestFit="1" customWidth="1"/>
    <col min="31" max="31" width="12" bestFit="1" customWidth="1"/>
    <col min="32" max="32" width="9" bestFit="1" customWidth="1"/>
    <col min="33" max="33" width="10" bestFit="1" customWidth="1"/>
    <col min="34" max="34" width="9" bestFit="1" customWidth="1"/>
    <col min="36" max="36" width="12" bestFit="1" customWidth="1"/>
    <col min="37" max="37" width="9" bestFit="1" customWidth="1"/>
    <col min="38" max="38" width="11" bestFit="1" customWidth="1"/>
    <col min="41" max="41" width="11" bestFit="1" customWidth="1"/>
    <col min="43" max="43" width="11" bestFit="1" customWidth="1"/>
  </cols>
  <sheetData>
    <row r="1" spans="1:50" x14ac:dyDescent="0.25">
      <c r="V1" s="67"/>
      <c r="W1" s="73">
        <v>511</v>
      </c>
    </row>
    <row r="2" spans="1:50" x14ac:dyDescent="0.25">
      <c r="J2" s="74"/>
      <c r="V2" s="397">
        <v>41974</v>
      </c>
      <c r="W2" s="397"/>
    </row>
    <row r="3" spans="1:50" x14ac:dyDescent="0.25">
      <c r="J3" s="74"/>
    </row>
    <row r="5" spans="1:50" ht="15.75" x14ac:dyDescent="0.25">
      <c r="A5" s="75" t="s">
        <v>6</v>
      </c>
      <c r="I5" s="398" t="s">
        <v>113</v>
      </c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76"/>
    </row>
    <row r="6" spans="1:50" x14ac:dyDescent="0.25">
      <c r="I6" s="77"/>
    </row>
    <row r="7" spans="1:50" x14ac:dyDescent="0.25">
      <c r="A7" s="78" t="s">
        <v>114</v>
      </c>
      <c r="B7" s="75"/>
      <c r="C7" s="79"/>
      <c r="D7" s="80"/>
      <c r="E7" s="81"/>
      <c r="F7" s="75"/>
      <c r="G7" s="75"/>
      <c r="H7" s="82"/>
      <c r="I7" s="77" t="s">
        <v>71</v>
      </c>
      <c r="J7" s="81"/>
      <c r="K7" s="81"/>
      <c r="L7" s="75"/>
      <c r="M7" s="79"/>
      <c r="N7" s="77" t="s">
        <v>115</v>
      </c>
      <c r="O7" s="81"/>
      <c r="P7" s="81"/>
      <c r="Q7" s="75"/>
      <c r="R7" s="79"/>
      <c r="S7" s="77" t="s">
        <v>10</v>
      </c>
      <c r="T7" s="81"/>
      <c r="U7" s="81"/>
      <c r="V7" s="75"/>
      <c r="W7" s="79"/>
    </row>
    <row r="8" spans="1:50" x14ac:dyDescent="0.25">
      <c r="A8" s="80" t="s">
        <v>116</v>
      </c>
      <c r="B8" s="83"/>
      <c r="C8" s="83"/>
      <c r="D8" s="83"/>
      <c r="E8" s="84"/>
      <c r="F8" s="84"/>
      <c r="G8" s="84"/>
      <c r="H8" s="82"/>
      <c r="I8" s="85" t="s">
        <v>117</v>
      </c>
      <c r="J8" s="86"/>
      <c r="K8" s="86"/>
      <c r="L8" s="87"/>
      <c r="M8" s="88"/>
      <c r="N8" s="85" t="s">
        <v>118</v>
      </c>
      <c r="O8" s="86"/>
      <c r="P8" s="86"/>
      <c r="Q8" s="87"/>
      <c r="R8" s="88"/>
      <c r="S8" s="85" t="s">
        <v>119</v>
      </c>
      <c r="T8" s="86"/>
      <c r="U8" s="86"/>
      <c r="V8" s="87"/>
      <c r="W8" s="88"/>
    </row>
    <row r="9" spans="1:50" x14ac:dyDescent="0.25">
      <c r="A9" s="80"/>
      <c r="B9" s="83"/>
      <c r="C9" s="83"/>
      <c r="D9" s="83"/>
      <c r="E9" s="84"/>
      <c r="F9" s="84"/>
      <c r="G9" s="84"/>
      <c r="H9" s="82"/>
      <c r="I9" s="77"/>
      <c r="J9" s="84"/>
      <c r="K9" s="84"/>
      <c r="L9" s="75"/>
      <c r="M9" s="79"/>
      <c r="N9" s="77"/>
      <c r="O9" s="84"/>
      <c r="P9" s="84"/>
      <c r="Q9" s="75"/>
      <c r="R9" s="79"/>
      <c r="S9" s="77"/>
      <c r="T9" s="84"/>
      <c r="U9" s="84"/>
      <c r="V9" s="89" t="s">
        <v>120</v>
      </c>
      <c r="W9" s="79"/>
    </row>
    <row r="10" spans="1:50" x14ac:dyDescent="0.25">
      <c r="A10" s="90"/>
      <c r="B10" s="91"/>
      <c r="C10" s="92"/>
      <c r="D10" s="92"/>
      <c r="E10" s="92"/>
      <c r="F10" s="93"/>
      <c r="G10" s="82"/>
      <c r="H10" s="82"/>
      <c r="I10" s="77"/>
      <c r="J10" s="94"/>
      <c r="K10" s="95"/>
      <c r="L10" s="79"/>
      <c r="M10" s="79"/>
      <c r="N10" s="77"/>
      <c r="O10" s="94"/>
      <c r="P10" s="95"/>
      <c r="Q10" s="79"/>
      <c r="R10" s="79"/>
      <c r="S10" s="77"/>
      <c r="T10" s="80"/>
      <c r="U10" s="84"/>
      <c r="V10" s="75"/>
      <c r="W10" s="79"/>
    </row>
    <row r="11" spans="1:50" x14ac:dyDescent="0.25">
      <c r="A11" s="84"/>
      <c r="B11" s="91"/>
      <c r="C11" s="92"/>
      <c r="D11" s="92"/>
      <c r="E11" s="93" t="s">
        <v>121</v>
      </c>
      <c r="F11" s="93"/>
      <c r="G11" s="82"/>
      <c r="H11" s="82"/>
      <c r="I11" s="77"/>
      <c r="J11" s="96" t="s">
        <v>122</v>
      </c>
      <c r="K11" s="84"/>
      <c r="L11" s="75"/>
      <c r="M11" s="97"/>
      <c r="N11" s="77"/>
      <c r="O11" s="96" t="s">
        <v>123</v>
      </c>
      <c r="P11" s="84"/>
      <c r="Q11" s="75"/>
      <c r="R11" s="79"/>
      <c r="S11" s="77"/>
      <c r="T11" s="96" t="s">
        <v>124</v>
      </c>
      <c r="U11" s="84"/>
      <c r="V11" s="75"/>
      <c r="W11" s="79"/>
    </row>
    <row r="12" spans="1:50" x14ac:dyDescent="0.25">
      <c r="A12" s="84"/>
      <c r="B12" s="91"/>
      <c r="C12" s="92"/>
      <c r="D12" s="92"/>
      <c r="E12" s="93" t="s">
        <v>125</v>
      </c>
      <c r="F12" s="93"/>
      <c r="G12" s="82"/>
      <c r="H12" s="82"/>
      <c r="I12" s="77"/>
      <c r="J12" s="96" t="s">
        <v>126</v>
      </c>
      <c r="K12" s="84"/>
      <c r="L12" s="75"/>
      <c r="M12" s="98"/>
      <c r="N12" s="77"/>
      <c r="O12" s="96" t="s">
        <v>127</v>
      </c>
      <c r="P12" s="84"/>
      <c r="Q12" s="75"/>
      <c r="R12" s="79"/>
      <c r="S12" s="77"/>
      <c r="T12" s="96" t="s">
        <v>128</v>
      </c>
      <c r="U12" s="84"/>
      <c r="V12" s="75"/>
      <c r="W12" s="79"/>
    </row>
    <row r="13" spans="1:50" ht="15.75" thickBot="1" x14ac:dyDescent="0.3">
      <c r="A13" s="99"/>
      <c r="B13" s="100"/>
      <c r="C13" s="101"/>
      <c r="D13" s="102"/>
      <c r="E13" s="103"/>
      <c r="F13" s="104"/>
      <c r="G13" s="105"/>
      <c r="H13" s="105"/>
      <c r="I13" s="106"/>
      <c r="J13" s="103"/>
      <c r="K13" s="104"/>
      <c r="L13" s="103"/>
      <c r="M13" s="107"/>
      <c r="N13" s="106"/>
      <c r="O13" s="103"/>
      <c r="P13" s="104"/>
      <c r="Q13" s="103"/>
      <c r="R13" s="107"/>
      <c r="S13" s="106"/>
      <c r="T13" s="103"/>
      <c r="U13" s="104"/>
      <c r="V13" s="103"/>
      <c r="W13" s="107"/>
    </row>
    <row r="14" spans="1:50" ht="30" customHeight="1" thickBot="1" x14ac:dyDescent="0.3">
      <c r="A14" s="400" t="s">
        <v>129</v>
      </c>
      <c r="B14" s="401"/>
      <c r="C14" s="402"/>
      <c r="D14" s="108"/>
      <c r="E14" s="403" t="s">
        <v>130</v>
      </c>
      <c r="F14" s="404"/>
      <c r="G14" s="109" t="s">
        <v>131</v>
      </c>
      <c r="H14" s="110"/>
      <c r="I14" s="111"/>
      <c r="J14" s="403" t="s">
        <v>132</v>
      </c>
      <c r="K14" s="405"/>
      <c r="L14" s="112" t="s">
        <v>131</v>
      </c>
      <c r="M14" s="113"/>
      <c r="N14" s="111"/>
      <c r="O14" s="403" t="s">
        <v>132</v>
      </c>
      <c r="P14" s="405"/>
      <c r="Q14" s="112" t="s">
        <v>131</v>
      </c>
      <c r="R14" s="114"/>
      <c r="S14" s="111"/>
      <c r="T14" s="403" t="s">
        <v>132</v>
      </c>
      <c r="U14" s="405"/>
      <c r="V14" s="112" t="s">
        <v>131</v>
      </c>
      <c r="W14" s="114"/>
    </row>
    <row r="15" spans="1:50" x14ac:dyDescent="0.25">
      <c r="A15" s="115" t="s">
        <v>2</v>
      </c>
      <c r="B15" s="116" t="s">
        <v>2</v>
      </c>
      <c r="C15" s="116"/>
      <c r="D15" s="117"/>
      <c r="F15" s="118"/>
      <c r="G15" s="119"/>
      <c r="H15" s="119"/>
      <c r="I15" s="120"/>
      <c r="K15" s="118"/>
      <c r="L15" s="121" t="s">
        <v>2</v>
      </c>
      <c r="M15" s="121"/>
      <c r="N15" s="120"/>
      <c r="P15" s="118"/>
      <c r="Q15" s="121" t="s">
        <v>2</v>
      </c>
      <c r="R15" s="121"/>
      <c r="S15" s="120"/>
      <c r="U15" s="118"/>
      <c r="V15" s="121" t="s">
        <v>2</v>
      </c>
      <c r="W15" s="121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</row>
    <row r="16" spans="1:50" x14ac:dyDescent="0.25">
      <c r="A16" s="122">
        <f>COUNT(B17:B399)</f>
        <v>315</v>
      </c>
      <c r="C16" s="123" t="s">
        <v>4</v>
      </c>
      <c r="D16" s="124"/>
      <c r="E16" s="125" t="s">
        <v>133</v>
      </c>
      <c r="G16" s="122">
        <f>COUNT(G17:G1002)</f>
        <v>295</v>
      </c>
      <c r="I16" s="126"/>
      <c r="J16" s="125" t="s">
        <v>134</v>
      </c>
      <c r="K16" s="127"/>
      <c r="L16" s="122">
        <f>COUNT(L17:L503)</f>
        <v>77</v>
      </c>
      <c r="N16" s="126"/>
      <c r="O16" s="125" t="s">
        <v>134</v>
      </c>
      <c r="Q16" s="122">
        <f>COUNT(Q17:Q503)</f>
        <v>118</v>
      </c>
      <c r="S16" s="126"/>
      <c r="T16" s="125" t="s">
        <v>135</v>
      </c>
      <c r="V16" s="122">
        <f>COUNT(V17:V503)</f>
        <v>14</v>
      </c>
    </row>
    <row r="17" spans="1:23" x14ac:dyDescent="0.25">
      <c r="A17" s="128" t="s">
        <v>158</v>
      </c>
      <c r="B17" s="129">
        <v>11</v>
      </c>
      <c r="C17" s="130" t="s">
        <v>2</v>
      </c>
      <c r="D17" s="131"/>
      <c r="E17" s="132">
        <v>100</v>
      </c>
      <c r="F17" s="133"/>
      <c r="G17" s="134">
        <v>54.499332000000003</v>
      </c>
      <c r="H17" s="133"/>
      <c r="I17" s="126"/>
      <c r="J17" s="135" t="s">
        <v>136</v>
      </c>
      <c r="K17" s="133"/>
      <c r="L17" s="136" t="s">
        <v>136</v>
      </c>
      <c r="M17" s="137"/>
      <c r="N17" s="126"/>
      <c r="O17" s="135" t="s">
        <v>136</v>
      </c>
      <c r="P17" s="133"/>
      <c r="Q17" s="136" t="s">
        <v>136</v>
      </c>
      <c r="R17" s="137"/>
      <c r="S17" s="138"/>
      <c r="T17" s="135" t="s">
        <v>136</v>
      </c>
      <c r="U17" s="133"/>
      <c r="V17" s="136" t="s">
        <v>136</v>
      </c>
      <c r="W17" s="137"/>
    </row>
    <row r="18" spans="1:23" x14ac:dyDescent="0.25">
      <c r="A18" s="128" t="s">
        <v>159</v>
      </c>
      <c r="B18" s="129">
        <v>22</v>
      </c>
      <c r="C18" s="130" t="s">
        <v>2</v>
      </c>
      <c r="D18" s="131"/>
      <c r="E18" s="132">
        <v>7.6785999999999993E-2</v>
      </c>
      <c r="F18" s="133"/>
      <c r="G18" s="134">
        <v>4.1848000000000003E-2</v>
      </c>
      <c r="H18" s="133"/>
      <c r="I18" s="126"/>
      <c r="J18" s="135" t="s">
        <v>136</v>
      </c>
      <c r="K18" s="133"/>
      <c r="L18" s="136" t="s">
        <v>136</v>
      </c>
      <c r="M18" s="137"/>
      <c r="N18" s="126"/>
      <c r="O18" s="135" t="s">
        <v>136</v>
      </c>
      <c r="P18" s="133"/>
      <c r="Q18" s="136" t="s">
        <v>136</v>
      </c>
      <c r="R18" s="137"/>
      <c r="S18" s="138"/>
      <c r="T18" s="135" t="s">
        <v>136</v>
      </c>
      <c r="U18" s="133"/>
      <c r="V18" s="136" t="s">
        <v>136</v>
      </c>
      <c r="W18" s="137"/>
    </row>
    <row r="19" spans="1:23" x14ac:dyDescent="0.25">
      <c r="A19" s="128" t="s">
        <v>160</v>
      </c>
      <c r="B19" s="129">
        <v>23</v>
      </c>
      <c r="C19" s="130" t="s">
        <v>2</v>
      </c>
      <c r="D19" s="131"/>
      <c r="E19" s="132">
        <v>5.0869999999999999E-2</v>
      </c>
      <c r="F19" s="133"/>
      <c r="G19" s="134">
        <v>2.7723999999999999E-2</v>
      </c>
      <c r="H19" s="133"/>
      <c r="I19" s="126"/>
      <c r="J19" s="135" t="s">
        <v>136</v>
      </c>
      <c r="K19" s="133"/>
      <c r="L19" s="136" t="s">
        <v>136</v>
      </c>
      <c r="M19" s="137"/>
      <c r="N19" s="126"/>
      <c r="O19" s="135" t="s">
        <v>136</v>
      </c>
      <c r="P19" s="133"/>
      <c r="Q19" s="136" t="s">
        <v>136</v>
      </c>
      <c r="R19" s="137"/>
      <c r="S19" s="138"/>
      <c r="T19" s="135" t="s">
        <v>136</v>
      </c>
      <c r="U19" s="133"/>
      <c r="V19" s="136" t="s">
        <v>136</v>
      </c>
      <c r="W19" s="137"/>
    </row>
    <row r="20" spans="1:23" x14ac:dyDescent="0.25">
      <c r="A20" s="128" t="s">
        <v>161</v>
      </c>
      <c r="B20" s="129">
        <v>24</v>
      </c>
      <c r="C20" s="130" t="s">
        <v>2</v>
      </c>
      <c r="D20" s="131"/>
      <c r="E20" s="132">
        <v>8.2904000000000005E-2</v>
      </c>
      <c r="F20" s="133"/>
      <c r="G20" s="134">
        <v>4.5182E-2</v>
      </c>
      <c r="H20" s="133"/>
      <c r="I20" s="126"/>
      <c r="J20" s="135" t="s">
        <v>136</v>
      </c>
      <c r="K20" s="133"/>
      <c r="L20" s="136" t="s">
        <v>136</v>
      </c>
      <c r="M20" s="137"/>
      <c r="N20" s="126"/>
      <c r="O20" s="135" t="s">
        <v>136</v>
      </c>
      <c r="P20" s="133"/>
      <c r="Q20" s="136" t="s">
        <v>136</v>
      </c>
      <c r="R20" s="137"/>
      <c r="S20" s="138"/>
      <c r="T20" s="135" t="s">
        <v>136</v>
      </c>
      <c r="U20" s="133"/>
      <c r="V20" s="136" t="s">
        <v>136</v>
      </c>
      <c r="W20" s="137"/>
    </row>
    <row r="21" spans="1:23" x14ac:dyDescent="0.25">
      <c r="A21" s="128" t="s">
        <v>162</v>
      </c>
      <c r="B21" s="129">
        <v>27</v>
      </c>
      <c r="C21" s="130" t="s">
        <v>2</v>
      </c>
      <c r="D21" s="131"/>
      <c r="E21" s="132">
        <v>2.8586E-2</v>
      </c>
      <c r="F21" s="133"/>
      <c r="G21" s="134">
        <v>1.5579000000000001E-2</v>
      </c>
      <c r="H21" s="133"/>
      <c r="I21" s="126"/>
      <c r="J21" s="135" t="s">
        <v>136</v>
      </c>
      <c r="K21" s="133"/>
      <c r="L21" s="136" t="s">
        <v>136</v>
      </c>
      <c r="M21" s="137"/>
      <c r="N21" s="126"/>
      <c r="O21" s="135" t="s">
        <v>136</v>
      </c>
      <c r="P21" s="133"/>
      <c r="Q21" s="136" t="s">
        <v>136</v>
      </c>
      <c r="R21" s="137"/>
      <c r="S21" s="138"/>
      <c r="T21" s="135" t="s">
        <v>136</v>
      </c>
      <c r="U21" s="133"/>
      <c r="V21" s="136" t="s">
        <v>136</v>
      </c>
      <c r="W21" s="137"/>
    </row>
    <row r="22" spans="1:23" x14ac:dyDescent="0.25">
      <c r="A22" s="128" t="s">
        <v>163</v>
      </c>
      <c r="B22" s="129">
        <v>29</v>
      </c>
      <c r="C22" s="130" t="s">
        <v>2</v>
      </c>
      <c r="D22" s="131"/>
      <c r="E22" s="132">
        <v>5.8609999999999999E-3</v>
      </c>
      <c r="F22" s="133"/>
      <c r="G22" s="134">
        <v>3.1939999999999998E-3</v>
      </c>
      <c r="H22" s="133"/>
      <c r="I22" s="126"/>
      <c r="J22" s="135" t="s">
        <v>136</v>
      </c>
      <c r="K22" s="133"/>
      <c r="L22" s="136" t="s">
        <v>136</v>
      </c>
      <c r="M22" s="137"/>
      <c r="N22" s="126"/>
      <c r="O22" s="135" t="s">
        <v>136</v>
      </c>
      <c r="P22" s="133"/>
      <c r="Q22" s="136" t="s">
        <v>136</v>
      </c>
      <c r="R22" s="137"/>
      <c r="S22" s="138"/>
      <c r="T22" s="135" t="s">
        <v>136</v>
      </c>
      <c r="U22" s="133"/>
      <c r="V22" s="136" t="s">
        <v>136</v>
      </c>
      <c r="W22" s="137"/>
    </row>
    <row r="23" spans="1:23" x14ac:dyDescent="0.25">
      <c r="A23" s="128" t="s">
        <v>164</v>
      </c>
      <c r="B23" s="129">
        <v>31</v>
      </c>
      <c r="C23" s="130" t="s">
        <v>2</v>
      </c>
      <c r="D23" s="131"/>
      <c r="E23" s="132">
        <v>2.6148999999999999E-2</v>
      </c>
      <c r="F23" s="133"/>
      <c r="G23" s="134">
        <v>1.4251E-2</v>
      </c>
      <c r="H23" s="133"/>
      <c r="I23" s="126"/>
      <c r="J23" s="135" t="s">
        <v>136</v>
      </c>
      <c r="K23" s="133"/>
      <c r="L23" s="136" t="s">
        <v>136</v>
      </c>
      <c r="M23" s="137"/>
      <c r="N23" s="126"/>
      <c r="O23" s="135" t="s">
        <v>136</v>
      </c>
      <c r="P23" s="133"/>
      <c r="Q23" s="136" t="s">
        <v>136</v>
      </c>
      <c r="R23" s="137"/>
      <c r="S23" s="138"/>
      <c r="T23" s="135" t="s">
        <v>136</v>
      </c>
      <c r="U23" s="133"/>
      <c r="V23" s="136" t="s">
        <v>136</v>
      </c>
      <c r="W23" s="137"/>
    </row>
    <row r="24" spans="1:23" x14ac:dyDescent="0.25">
      <c r="A24" s="128" t="s">
        <v>165</v>
      </c>
      <c r="B24" s="129">
        <v>32</v>
      </c>
      <c r="C24" s="130" t="s">
        <v>2</v>
      </c>
      <c r="D24" s="131"/>
      <c r="E24" s="132">
        <v>7.5814000000000006E-2</v>
      </c>
      <c r="F24" s="133"/>
      <c r="G24" s="134">
        <v>4.1318000000000001E-2</v>
      </c>
      <c r="H24" s="133"/>
      <c r="I24" s="126"/>
      <c r="J24" s="135" t="s">
        <v>136</v>
      </c>
      <c r="K24" s="133"/>
      <c r="L24" s="136" t="s">
        <v>136</v>
      </c>
      <c r="M24" s="137"/>
      <c r="N24" s="126"/>
      <c r="O24" s="135" t="s">
        <v>136</v>
      </c>
      <c r="P24" s="133"/>
      <c r="Q24" s="136" t="s">
        <v>136</v>
      </c>
      <c r="R24" s="137"/>
      <c r="S24" s="138"/>
      <c r="T24" s="135" t="s">
        <v>136</v>
      </c>
      <c r="U24" s="133"/>
      <c r="V24" s="136" t="s">
        <v>136</v>
      </c>
      <c r="W24" s="137"/>
    </row>
    <row r="25" spans="1:23" x14ac:dyDescent="0.25">
      <c r="A25" s="128" t="s">
        <v>166</v>
      </c>
      <c r="B25" s="129">
        <v>34</v>
      </c>
      <c r="C25" s="130" t="s">
        <v>2</v>
      </c>
      <c r="D25" s="131"/>
      <c r="E25" s="132">
        <v>0.45489600000000002</v>
      </c>
      <c r="F25" s="133"/>
      <c r="G25" s="134">
        <v>0.247915</v>
      </c>
      <c r="H25" s="133"/>
      <c r="I25" s="126"/>
      <c r="J25" s="135" t="s">
        <v>136</v>
      </c>
      <c r="K25" s="133"/>
      <c r="L25" s="136" t="s">
        <v>136</v>
      </c>
      <c r="M25" s="137"/>
      <c r="N25" s="126"/>
      <c r="O25" s="135" t="s">
        <v>136</v>
      </c>
      <c r="P25" s="133"/>
      <c r="Q25" s="136" t="s">
        <v>136</v>
      </c>
      <c r="R25" s="137"/>
      <c r="S25" s="138"/>
      <c r="T25" s="135" t="s">
        <v>136</v>
      </c>
      <c r="U25" s="133"/>
      <c r="V25" s="136" t="s">
        <v>136</v>
      </c>
      <c r="W25" s="137"/>
    </row>
    <row r="26" spans="1:23" x14ac:dyDescent="0.25">
      <c r="A26" s="128" t="s">
        <v>167</v>
      </c>
      <c r="B26" s="129">
        <v>35</v>
      </c>
      <c r="C26" s="130" t="s">
        <v>2</v>
      </c>
      <c r="D26" s="131"/>
      <c r="E26" s="132">
        <v>0.26638299999999998</v>
      </c>
      <c r="F26" s="133"/>
      <c r="G26" s="134">
        <v>0.145177</v>
      </c>
      <c r="H26" s="133"/>
      <c r="I26" s="126"/>
      <c r="J26" s="135" t="s">
        <v>136</v>
      </c>
      <c r="K26" s="133"/>
      <c r="L26" s="136" t="s">
        <v>136</v>
      </c>
      <c r="M26" s="137"/>
      <c r="N26" s="126"/>
      <c r="O26" s="135" t="s">
        <v>136</v>
      </c>
      <c r="P26" s="133"/>
      <c r="Q26" s="136" t="s">
        <v>136</v>
      </c>
      <c r="R26" s="137"/>
      <c r="S26" s="138"/>
      <c r="T26" s="135" t="s">
        <v>136</v>
      </c>
      <c r="U26" s="133"/>
      <c r="V26" s="136" t="s">
        <v>136</v>
      </c>
      <c r="W26" s="137"/>
    </row>
    <row r="27" spans="1:23" x14ac:dyDescent="0.25">
      <c r="A27" s="128" t="s">
        <v>168</v>
      </c>
      <c r="B27" s="129">
        <v>36</v>
      </c>
      <c r="C27" s="130" t="s">
        <v>2</v>
      </c>
      <c r="D27" s="131"/>
      <c r="E27" s="132">
        <v>0.221306</v>
      </c>
      <c r="F27" s="133"/>
      <c r="G27" s="134">
        <v>0.12060999999999999</v>
      </c>
      <c r="H27" s="133"/>
      <c r="I27" s="126"/>
      <c r="J27" s="135" t="s">
        <v>136</v>
      </c>
      <c r="K27" s="133"/>
      <c r="L27" s="136" t="s">
        <v>136</v>
      </c>
      <c r="M27" s="137"/>
      <c r="N27" s="126"/>
      <c r="O27" s="135" t="s">
        <v>136</v>
      </c>
      <c r="P27" s="133"/>
      <c r="Q27" s="136" t="s">
        <v>136</v>
      </c>
      <c r="R27" s="137"/>
      <c r="S27" s="138"/>
      <c r="T27" s="135" t="s">
        <v>136</v>
      </c>
      <c r="U27" s="133"/>
      <c r="V27" s="136" t="s">
        <v>136</v>
      </c>
      <c r="W27" s="137"/>
    </row>
    <row r="28" spans="1:23" x14ac:dyDescent="0.25">
      <c r="A28" s="128" t="s">
        <v>169</v>
      </c>
      <c r="B28" s="129">
        <v>37</v>
      </c>
      <c r="C28" s="130" t="s">
        <v>2</v>
      </c>
      <c r="D28" s="131"/>
      <c r="E28" s="132">
        <v>1.3226E-2</v>
      </c>
      <c r="F28" s="133"/>
      <c r="G28" s="134">
        <v>7.208E-3</v>
      </c>
      <c r="H28" s="133"/>
      <c r="I28" s="126"/>
      <c r="J28" s="135" t="s">
        <v>136</v>
      </c>
      <c r="K28" s="133"/>
      <c r="L28" s="136" t="s">
        <v>136</v>
      </c>
      <c r="M28" s="137"/>
      <c r="N28" s="126"/>
      <c r="O28" s="135" t="s">
        <v>136</v>
      </c>
      <c r="P28" s="133"/>
      <c r="Q28" s="136" t="s">
        <v>136</v>
      </c>
      <c r="R28" s="137"/>
      <c r="S28" s="138"/>
      <c r="T28" s="135" t="s">
        <v>136</v>
      </c>
      <c r="U28" s="133"/>
      <c r="V28" s="136" t="s">
        <v>136</v>
      </c>
      <c r="W28" s="137"/>
    </row>
    <row r="29" spans="1:23" x14ac:dyDescent="0.25">
      <c r="A29" s="128" t="s">
        <v>170</v>
      </c>
      <c r="B29" s="129">
        <v>38</v>
      </c>
      <c r="C29" s="130" t="s">
        <v>2</v>
      </c>
      <c r="D29" s="131"/>
      <c r="E29" s="132">
        <v>0.10650800000000001</v>
      </c>
      <c r="F29" s="133"/>
      <c r="G29" s="134">
        <v>5.8046E-2</v>
      </c>
      <c r="H29" s="133"/>
      <c r="I29" s="126"/>
      <c r="J29" s="135" t="s">
        <v>136</v>
      </c>
      <c r="K29" s="133"/>
      <c r="L29" s="136" t="s">
        <v>136</v>
      </c>
      <c r="M29" s="137"/>
      <c r="N29" s="126"/>
      <c r="O29" s="135" t="s">
        <v>136</v>
      </c>
      <c r="P29" s="133"/>
      <c r="Q29" s="136" t="s">
        <v>136</v>
      </c>
      <c r="R29" s="137"/>
      <c r="S29" s="138"/>
      <c r="T29" s="135" t="s">
        <v>136</v>
      </c>
      <c r="U29" s="133"/>
      <c r="V29" s="136" t="s">
        <v>136</v>
      </c>
      <c r="W29" s="137"/>
    </row>
    <row r="30" spans="1:23" x14ac:dyDescent="0.25">
      <c r="A30" s="128" t="s">
        <v>171</v>
      </c>
      <c r="B30" s="129">
        <v>39</v>
      </c>
      <c r="C30" s="130" t="s">
        <v>2</v>
      </c>
      <c r="D30" s="131"/>
      <c r="E30" s="132">
        <v>4.9335999999999998E-2</v>
      </c>
      <c r="F30" s="133"/>
      <c r="G30" s="134">
        <v>2.6887999999999999E-2</v>
      </c>
      <c r="H30" s="133"/>
      <c r="I30" s="126"/>
      <c r="J30" s="135" t="s">
        <v>136</v>
      </c>
      <c r="K30" s="133"/>
      <c r="L30" s="136" t="s">
        <v>136</v>
      </c>
      <c r="M30" s="137"/>
      <c r="N30" s="126"/>
      <c r="O30" s="135" t="s">
        <v>136</v>
      </c>
      <c r="P30" s="133"/>
      <c r="Q30" s="136" t="s">
        <v>136</v>
      </c>
      <c r="R30" s="137"/>
      <c r="S30" s="138"/>
      <c r="T30" s="135" t="s">
        <v>136</v>
      </c>
      <c r="U30" s="133"/>
      <c r="V30" s="136" t="s">
        <v>136</v>
      </c>
      <c r="W30" s="137"/>
    </row>
    <row r="31" spans="1:23" x14ac:dyDescent="0.25">
      <c r="A31" s="128" t="s">
        <v>172</v>
      </c>
      <c r="B31" s="129">
        <v>42</v>
      </c>
      <c r="C31" s="130" t="s">
        <v>2</v>
      </c>
      <c r="D31" s="131"/>
      <c r="E31" s="132">
        <v>3.0665999999999999E-2</v>
      </c>
      <c r="F31" s="133"/>
      <c r="G31" s="134">
        <v>1.6712999999999999E-2</v>
      </c>
      <c r="H31" s="133"/>
      <c r="I31" s="138"/>
      <c r="J31" s="135" t="s">
        <v>136</v>
      </c>
      <c r="K31" s="133"/>
      <c r="L31" s="136" t="s">
        <v>136</v>
      </c>
      <c r="M31" s="137"/>
      <c r="N31" s="126"/>
      <c r="O31" s="135" t="s">
        <v>136</v>
      </c>
      <c r="P31" s="133"/>
      <c r="Q31" s="136" t="s">
        <v>136</v>
      </c>
      <c r="R31" s="137"/>
      <c r="S31" s="138"/>
      <c r="T31" s="135" t="s">
        <v>136</v>
      </c>
      <c r="U31" s="133"/>
      <c r="V31" s="136" t="s">
        <v>136</v>
      </c>
      <c r="W31" s="137"/>
    </row>
    <row r="32" spans="1:23" x14ac:dyDescent="0.25">
      <c r="A32" s="128" t="s">
        <v>173</v>
      </c>
      <c r="B32" s="129">
        <v>43</v>
      </c>
      <c r="C32" s="130" t="s">
        <v>2</v>
      </c>
      <c r="D32" s="131"/>
      <c r="E32" s="132">
        <v>0.12827</v>
      </c>
      <c r="F32" s="133"/>
      <c r="G32" s="134">
        <v>6.9905999999999996E-2</v>
      </c>
      <c r="H32" s="133"/>
      <c r="I32" s="126"/>
      <c r="J32" s="135" t="s">
        <v>136</v>
      </c>
      <c r="K32" s="133"/>
      <c r="L32" s="136" t="s">
        <v>136</v>
      </c>
      <c r="M32" s="137"/>
      <c r="N32" s="126"/>
      <c r="O32" s="135" t="s">
        <v>136</v>
      </c>
      <c r="P32" s="133"/>
      <c r="Q32" s="136" t="s">
        <v>136</v>
      </c>
      <c r="R32" s="137"/>
      <c r="S32" s="126"/>
      <c r="T32" s="135" t="s">
        <v>136</v>
      </c>
      <c r="U32" s="133"/>
      <c r="V32" s="136" t="s">
        <v>136</v>
      </c>
      <c r="W32" s="137"/>
    </row>
    <row r="33" spans="1:23" x14ac:dyDescent="0.25">
      <c r="A33" s="128" t="s">
        <v>174</v>
      </c>
      <c r="B33" s="129">
        <v>44</v>
      </c>
      <c r="C33" s="130" t="s">
        <v>2</v>
      </c>
      <c r="D33" s="131"/>
      <c r="E33" s="132">
        <v>1.7229999999999999E-3</v>
      </c>
      <c r="F33" s="133"/>
      <c r="G33" s="134">
        <v>9.3899999999999995E-4</v>
      </c>
      <c r="H33" s="133"/>
      <c r="I33" s="138"/>
      <c r="J33" s="135" t="s">
        <v>136</v>
      </c>
      <c r="K33" s="133"/>
      <c r="L33" s="136" t="s">
        <v>136</v>
      </c>
      <c r="M33" s="137"/>
      <c r="N33" s="138"/>
      <c r="O33" s="135" t="s">
        <v>136</v>
      </c>
      <c r="P33" s="133"/>
      <c r="Q33" s="136" t="s">
        <v>136</v>
      </c>
      <c r="R33" s="137"/>
      <c r="S33" s="138"/>
      <c r="T33" s="135" t="s">
        <v>136</v>
      </c>
      <c r="U33" s="133"/>
      <c r="V33" s="136" t="s">
        <v>136</v>
      </c>
      <c r="W33" s="137"/>
    </row>
    <row r="34" spans="1:23" x14ac:dyDescent="0.25">
      <c r="A34" s="128" t="s">
        <v>175</v>
      </c>
      <c r="B34" s="129">
        <v>45</v>
      </c>
      <c r="C34" s="130" t="s">
        <v>2</v>
      </c>
      <c r="D34" s="131"/>
      <c r="E34" s="132">
        <v>0.2427</v>
      </c>
      <c r="F34" s="133"/>
      <c r="G34" s="134">
        <v>0.13227</v>
      </c>
      <c r="H34" s="133"/>
      <c r="I34" s="138"/>
      <c r="J34" s="135" t="s">
        <v>136</v>
      </c>
      <c r="K34" s="133"/>
      <c r="L34" s="136" t="s">
        <v>136</v>
      </c>
      <c r="M34" s="137"/>
      <c r="N34" s="138"/>
      <c r="O34" s="135" t="s">
        <v>136</v>
      </c>
      <c r="P34" s="133"/>
      <c r="Q34" s="136" t="s">
        <v>136</v>
      </c>
      <c r="R34" s="137"/>
      <c r="S34" s="138"/>
      <c r="T34" s="135" t="s">
        <v>136</v>
      </c>
      <c r="U34" s="133"/>
      <c r="V34" s="136" t="s">
        <v>136</v>
      </c>
      <c r="W34" s="137"/>
    </row>
    <row r="35" spans="1:23" x14ac:dyDescent="0.25">
      <c r="A35" s="128" t="s">
        <v>176</v>
      </c>
      <c r="B35" s="129">
        <v>46</v>
      </c>
      <c r="C35" s="130">
        <v>490</v>
      </c>
      <c r="D35" s="131"/>
      <c r="E35" s="132" t="s">
        <v>2</v>
      </c>
      <c r="F35" s="133"/>
      <c r="G35" s="134" t="s">
        <v>2</v>
      </c>
      <c r="H35" s="133"/>
      <c r="I35" s="138"/>
      <c r="J35" s="135" t="s">
        <v>136</v>
      </c>
      <c r="K35" s="133"/>
      <c r="L35" s="136" t="s">
        <v>136</v>
      </c>
      <c r="M35" s="137"/>
      <c r="N35" s="138"/>
      <c r="O35" s="135" t="s">
        <v>136</v>
      </c>
      <c r="P35" s="133"/>
      <c r="Q35" s="136" t="s">
        <v>136</v>
      </c>
      <c r="R35" s="137"/>
      <c r="S35" s="138"/>
      <c r="T35" s="135" t="s">
        <v>136</v>
      </c>
      <c r="U35" s="133"/>
      <c r="V35" s="136" t="s">
        <v>136</v>
      </c>
      <c r="W35" s="137"/>
    </row>
    <row r="36" spans="1:23" x14ac:dyDescent="0.25">
      <c r="A36" s="128" t="s">
        <v>177</v>
      </c>
      <c r="B36" s="129">
        <v>47</v>
      </c>
      <c r="C36" s="130" t="s">
        <v>2</v>
      </c>
      <c r="D36" s="131"/>
      <c r="E36" s="132">
        <v>1.0015E-2</v>
      </c>
      <c r="F36" s="133"/>
      <c r="G36" s="134">
        <v>5.4580000000000002E-3</v>
      </c>
      <c r="H36" s="133"/>
      <c r="I36" s="138"/>
      <c r="J36" s="135" t="s">
        <v>136</v>
      </c>
      <c r="K36" s="133"/>
      <c r="L36" s="136" t="s">
        <v>136</v>
      </c>
      <c r="M36" s="137"/>
      <c r="N36" s="138"/>
      <c r="O36" s="135" t="s">
        <v>136</v>
      </c>
      <c r="P36" s="133"/>
      <c r="Q36" s="136" t="s">
        <v>136</v>
      </c>
      <c r="R36" s="137"/>
      <c r="S36" s="138"/>
      <c r="T36" s="135" t="s">
        <v>136</v>
      </c>
      <c r="U36" s="133"/>
      <c r="V36" s="136" t="s">
        <v>136</v>
      </c>
      <c r="W36" s="137"/>
    </row>
    <row r="37" spans="1:23" x14ac:dyDescent="0.25">
      <c r="A37" s="128" t="s">
        <v>178</v>
      </c>
      <c r="B37" s="129">
        <v>48</v>
      </c>
      <c r="C37" s="130" t="s">
        <v>2</v>
      </c>
      <c r="D37" s="131"/>
      <c r="E37" s="132">
        <v>0.53004899999999999</v>
      </c>
      <c r="F37" s="133"/>
      <c r="G37" s="134">
        <v>0.28887299999999999</v>
      </c>
      <c r="H37" s="133"/>
      <c r="I37" s="138"/>
      <c r="J37" s="135" t="s">
        <v>136</v>
      </c>
      <c r="K37" s="133"/>
      <c r="L37" s="136" t="s">
        <v>136</v>
      </c>
      <c r="M37" s="137"/>
      <c r="N37" s="138"/>
      <c r="O37" s="135" t="s">
        <v>136</v>
      </c>
      <c r="P37" s="133"/>
      <c r="Q37" s="136" t="s">
        <v>136</v>
      </c>
      <c r="R37" s="137"/>
      <c r="S37" s="138"/>
      <c r="T37" s="135" t="s">
        <v>136</v>
      </c>
      <c r="U37" s="133"/>
      <c r="V37" s="136" t="s">
        <v>136</v>
      </c>
      <c r="W37" s="137"/>
    </row>
    <row r="38" spans="1:23" x14ac:dyDescent="0.25">
      <c r="A38" s="128" t="s">
        <v>179</v>
      </c>
      <c r="B38" s="129">
        <v>49</v>
      </c>
      <c r="C38" s="130" t="s">
        <v>2</v>
      </c>
      <c r="D38" s="131"/>
      <c r="E38" s="132">
        <v>7.3983999999999994E-2</v>
      </c>
      <c r="F38" s="133"/>
      <c r="G38" s="134">
        <v>4.0321000000000003E-2</v>
      </c>
      <c r="H38" s="133"/>
      <c r="I38" s="126"/>
      <c r="J38" s="135" t="s">
        <v>136</v>
      </c>
      <c r="K38" s="133"/>
      <c r="L38" s="136" t="s">
        <v>136</v>
      </c>
      <c r="M38" s="137"/>
      <c r="N38" s="126"/>
      <c r="O38" s="135" t="s">
        <v>136</v>
      </c>
      <c r="P38" s="133"/>
      <c r="Q38" s="136" t="s">
        <v>136</v>
      </c>
      <c r="R38" s="137"/>
      <c r="S38" s="126"/>
      <c r="T38" s="135" t="s">
        <v>136</v>
      </c>
      <c r="U38" s="133"/>
      <c r="V38" s="136" t="s">
        <v>136</v>
      </c>
      <c r="W38" s="137"/>
    </row>
    <row r="39" spans="1:23" x14ac:dyDescent="0.25">
      <c r="A39" s="128" t="s">
        <v>180</v>
      </c>
      <c r="B39" s="129">
        <v>51</v>
      </c>
      <c r="C39" s="130" t="s">
        <v>2</v>
      </c>
      <c r="D39" s="131"/>
      <c r="E39" s="132">
        <v>4.5979999999999997E-3</v>
      </c>
      <c r="F39" s="133"/>
      <c r="G39" s="134">
        <v>2.506E-3</v>
      </c>
      <c r="H39" s="133"/>
      <c r="I39" s="138"/>
      <c r="J39" s="135" t="s">
        <v>136</v>
      </c>
      <c r="K39" s="133"/>
      <c r="L39" s="136" t="s">
        <v>136</v>
      </c>
      <c r="M39" s="137"/>
      <c r="N39" s="138"/>
      <c r="O39" s="135" t="s">
        <v>136</v>
      </c>
      <c r="P39" s="133"/>
      <c r="Q39" s="136" t="s">
        <v>136</v>
      </c>
      <c r="R39" s="137"/>
      <c r="S39" s="138"/>
      <c r="T39" s="135" t="s">
        <v>136</v>
      </c>
      <c r="U39" s="133"/>
      <c r="V39" s="136" t="s">
        <v>136</v>
      </c>
      <c r="W39" s="137"/>
    </row>
    <row r="40" spans="1:23" x14ac:dyDescent="0.25">
      <c r="A40" s="128" t="s">
        <v>181</v>
      </c>
      <c r="B40" s="129">
        <v>52</v>
      </c>
      <c r="C40" s="130" t="s">
        <v>2</v>
      </c>
      <c r="D40" s="131"/>
      <c r="E40" s="132">
        <v>0.27754699999999999</v>
      </c>
      <c r="F40" s="133"/>
      <c r="G40" s="134">
        <v>0.15126100000000001</v>
      </c>
      <c r="H40" s="133"/>
      <c r="I40" s="126"/>
      <c r="J40" s="135" t="s">
        <v>136</v>
      </c>
      <c r="K40" s="133"/>
      <c r="L40" s="136" t="s">
        <v>136</v>
      </c>
      <c r="M40" s="137"/>
      <c r="N40" s="126"/>
      <c r="O40" s="135" t="s">
        <v>136</v>
      </c>
      <c r="P40" s="133"/>
      <c r="Q40" s="136" t="s">
        <v>136</v>
      </c>
      <c r="R40" s="137"/>
      <c r="S40" s="126"/>
      <c r="T40" s="135" t="s">
        <v>136</v>
      </c>
      <c r="U40" s="133"/>
      <c r="V40" s="136" t="s">
        <v>136</v>
      </c>
      <c r="W40" s="137"/>
    </row>
    <row r="41" spans="1:23" x14ac:dyDescent="0.25">
      <c r="A41" s="128" t="s">
        <v>182</v>
      </c>
      <c r="B41" s="129">
        <v>53</v>
      </c>
      <c r="C41" s="130" t="s">
        <v>2</v>
      </c>
      <c r="D41" s="131"/>
      <c r="E41" s="132">
        <v>0.1852</v>
      </c>
      <c r="F41" s="133"/>
      <c r="G41" s="134">
        <v>0.10093299999999999</v>
      </c>
      <c r="H41" s="133"/>
      <c r="I41" s="126"/>
      <c r="J41" s="135" t="s">
        <v>136</v>
      </c>
      <c r="K41" s="133"/>
      <c r="L41" s="136" t="s">
        <v>136</v>
      </c>
      <c r="M41" s="137"/>
      <c r="N41" s="126"/>
      <c r="O41" s="135" t="s">
        <v>136</v>
      </c>
      <c r="P41" s="133"/>
      <c r="Q41" s="136" t="s">
        <v>136</v>
      </c>
      <c r="R41" s="137"/>
      <c r="S41" s="126"/>
      <c r="T41" s="135" t="s">
        <v>136</v>
      </c>
      <c r="U41" s="133"/>
      <c r="V41" s="136" t="s">
        <v>136</v>
      </c>
      <c r="W41" s="137"/>
    </row>
    <row r="42" spans="1:23" x14ac:dyDescent="0.25">
      <c r="A42" s="128" t="s">
        <v>183</v>
      </c>
      <c r="B42" s="129">
        <v>55</v>
      </c>
      <c r="C42" s="130" t="s">
        <v>2</v>
      </c>
      <c r="D42" s="131"/>
      <c r="E42" s="132">
        <v>9.5180000000000004E-3</v>
      </c>
      <c r="F42" s="133"/>
      <c r="G42" s="134">
        <v>5.1869999999999998E-3</v>
      </c>
      <c r="H42" s="133"/>
      <c r="I42" s="126"/>
      <c r="J42" s="135" t="s">
        <v>136</v>
      </c>
      <c r="K42" s="133"/>
      <c r="L42" s="136" t="s">
        <v>136</v>
      </c>
      <c r="M42" s="137"/>
      <c r="N42" s="126"/>
      <c r="O42" s="135" t="s">
        <v>136</v>
      </c>
      <c r="P42" s="133"/>
      <c r="Q42" s="136" t="s">
        <v>136</v>
      </c>
      <c r="R42" s="137"/>
      <c r="S42" s="126"/>
      <c r="T42" s="135" t="s">
        <v>136</v>
      </c>
      <c r="U42" s="133"/>
      <c r="V42" s="136" t="s">
        <v>136</v>
      </c>
      <c r="W42" s="137"/>
    </row>
    <row r="43" spans="1:23" x14ac:dyDescent="0.25">
      <c r="A43" s="128" t="s">
        <v>184</v>
      </c>
      <c r="B43" s="129">
        <v>56</v>
      </c>
      <c r="C43" s="130" t="s">
        <v>2</v>
      </c>
      <c r="D43" s="131"/>
      <c r="E43" s="132">
        <v>8.4150000000000006E-3</v>
      </c>
      <c r="F43" s="133"/>
      <c r="G43" s="134">
        <v>4.5859999999999998E-3</v>
      </c>
      <c r="H43" s="133"/>
      <c r="I43" s="138"/>
      <c r="J43" s="135" t="s">
        <v>136</v>
      </c>
      <c r="K43" s="133"/>
      <c r="L43" s="136" t="s">
        <v>136</v>
      </c>
      <c r="M43" s="137"/>
      <c r="N43" s="138"/>
      <c r="O43" s="135" t="s">
        <v>136</v>
      </c>
      <c r="P43" s="133"/>
      <c r="Q43" s="136" t="s">
        <v>136</v>
      </c>
      <c r="R43" s="137"/>
      <c r="S43" s="138"/>
      <c r="T43" s="135" t="s">
        <v>136</v>
      </c>
      <c r="U43" s="133"/>
      <c r="V43" s="136" t="s">
        <v>136</v>
      </c>
      <c r="W43" s="137"/>
    </row>
    <row r="44" spans="1:23" x14ac:dyDescent="0.25">
      <c r="A44" s="128" t="s">
        <v>185</v>
      </c>
      <c r="B44" s="129">
        <v>61</v>
      </c>
      <c r="C44" s="130" t="s">
        <v>2</v>
      </c>
      <c r="D44" s="131"/>
      <c r="E44" s="132">
        <v>3.7456999999999997E-2</v>
      </c>
      <c r="F44" s="133"/>
      <c r="G44" s="134">
        <v>2.0414000000000002E-2</v>
      </c>
      <c r="H44" s="133"/>
      <c r="I44" s="138"/>
      <c r="J44" s="135" t="s">
        <v>136</v>
      </c>
      <c r="K44" s="133"/>
      <c r="L44" s="136" t="s">
        <v>136</v>
      </c>
      <c r="M44" s="137"/>
      <c r="N44" s="138"/>
      <c r="O44" s="135" t="s">
        <v>136</v>
      </c>
      <c r="P44" s="133"/>
      <c r="Q44" s="136" t="s">
        <v>136</v>
      </c>
      <c r="R44" s="137"/>
      <c r="S44" s="138"/>
      <c r="T44" s="135" t="s">
        <v>136</v>
      </c>
      <c r="U44" s="133"/>
      <c r="V44" s="136" t="s">
        <v>136</v>
      </c>
      <c r="W44" s="137"/>
    </row>
    <row r="45" spans="1:23" x14ac:dyDescent="0.25">
      <c r="A45" s="128" t="s">
        <v>186</v>
      </c>
      <c r="B45" s="129">
        <v>62</v>
      </c>
      <c r="C45" s="130" t="s">
        <v>2</v>
      </c>
      <c r="D45" s="131"/>
      <c r="E45" s="132">
        <v>0.40792400000000001</v>
      </c>
      <c r="F45" s="133"/>
      <c r="G45" s="134">
        <v>0.22231600000000001</v>
      </c>
      <c r="H45" s="133"/>
      <c r="I45" s="138"/>
      <c r="J45" s="135" t="s">
        <v>136</v>
      </c>
      <c r="K45" s="133"/>
      <c r="L45" s="136" t="s">
        <v>136</v>
      </c>
      <c r="M45" s="137"/>
      <c r="N45" s="138"/>
      <c r="O45" s="135" t="s">
        <v>136</v>
      </c>
      <c r="P45" s="133"/>
      <c r="Q45" s="136" t="s">
        <v>136</v>
      </c>
      <c r="R45" s="137"/>
      <c r="S45" s="138"/>
      <c r="T45" s="135" t="s">
        <v>136</v>
      </c>
      <c r="U45" s="133"/>
      <c r="V45" s="136" t="s">
        <v>136</v>
      </c>
      <c r="W45" s="137"/>
    </row>
    <row r="46" spans="1:23" x14ac:dyDescent="0.25">
      <c r="A46" s="128" t="s">
        <v>187</v>
      </c>
      <c r="B46" s="129">
        <v>64</v>
      </c>
      <c r="C46" s="130" t="s">
        <v>2</v>
      </c>
      <c r="D46" s="131"/>
      <c r="E46" s="132">
        <v>0.39913300000000002</v>
      </c>
      <c r="F46" s="133"/>
      <c r="G46" s="134">
        <v>0.217525</v>
      </c>
      <c r="H46" s="133"/>
      <c r="I46" s="138"/>
      <c r="J46" s="135" t="s">
        <v>136</v>
      </c>
      <c r="K46" s="133"/>
      <c r="L46" s="136" t="s">
        <v>136</v>
      </c>
      <c r="M46" s="137"/>
      <c r="N46" s="138"/>
      <c r="O46" s="135" t="s">
        <v>136</v>
      </c>
      <c r="P46" s="133"/>
      <c r="Q46" s="136" t="s">
        <v>136</v>
      </c>
      <c r="R46" s="137"/>
      <c r="S46" s="138"/>
      <c r="T46" s="135" t="s">
        <v>136</v>
      </c>
      <c r="U46" s="133"/>
      <c r="V46" s="136" t="s">
        <v>136</v>
      </c>
      <c r="W46" s="137"/>
    </row>
    <row r="47" spans="1:23" x14ac:dyDescent="0.25">
      <c r="A47" s="128" t="s">
        <v>188</v>
      </c>
      <c r="B47" s="129">
        <v>65</v>
      </c>
      <c r="C47" s="130" t="s">
        <v>2</v>
      </c>
      <c r="D47" s="131"/>
      <c r="E47" s="132">
        <v>0.69472199999999995</v>
      </c>
      <c r="F47" s="133"/>
      <c r="G47" s="134">
        <v>0.37861899999999998</v>
      </c>
      <c r="H47" s="133"/>
      <c r="I47" s="138"/>
      <c r="J47" s="135" t="s">
        <v>136</v>
      </c>
      <c r="K47" s="133"/>
      <c r="L47" s="136" t="s">
        <v>136</v>
      </c>
      <c r="M47" s="137"/>
      <c r="N47" s="138"/>
      <c r="O47" s="135" t="s">
        <v>136</v>
      </c>
      <c r="P47" s="133"/>
      <c r="Q47" s="136" t="s">
        <v>136</v>
      </c>
      <c r="R47" s="137"/>
      <c r="S47" s="138"/>
      <c r="T47" s="135" t="s">
        <v>136</v>
      </c>
      <c r="U47" s="133"/>
      <c r="V47" s="136" t="s">
        <v>136</v>
      </c>
      <c r="W47" s="137"/>
    </row>
    <row r="48" spans="1:23" x14ac:dyDescent="0.25">
      <c r="A48" s="128" t="s">
        <v>189</v>
      </c>
      <c r="B48" s="129">
        <v>66</v>
      </c>
      <c r="C48" s="130" t="s">
        <v>2</v>
      </c>
      <c r="D48" s="131"/>
      <c r="E48" s="132">
        <v>2.9933999999999999E-2</v>
      </c>
      <c r="F48" s="133"/>
      <c r="G48" s="134">
        <v>1.6313999999999999E-2</v>
      </c>
      <c r="H48" s="133"/>
      <c r="I48" s="126"/>
      <c r="J48" s="135" t="s">
        <v>136</v>
      </c>
      <c r="K48" s="133"/>
      <c r="L48" s="136" t="s">
        <v>136</v>
      </c>
      <c r="M48" s="137"/>
      <c r="N48" s="126"/>
      <c r="O48" s="135" t="s">
        <v>136</v>
      </c>
      <c r="P48" s="133"/>
      <c r="Q48" s="136" t="s">
        <v>136</v>
      </c>
      <c r="R48" s="137"/>
      <c r="S48" s="126"/>
      <c r="T48" s="135" t="s">
        <v>136</v>
      </c>
      <c r="U48" s="133"/>
      <c r="V48" s="136" t="s">
        <v>136</v>
      </c>
      <c r="W48" s="137"/>
    </row>
    <row r="49" spans="1:23" x14ac:dyDescent="0.25">
      <c r="A49" s="128" t="s">
        <v>190</v>
      </c>
      <c r="B49" s="129">
        <v>67</v>
      </c>
      <c r="C49" s="130" t="s">
        <v>2</v>
      </c>
      <c r="D49" s="131"/>
      <c r="E49" s="132">
        <v>9.3800000000000003E-4</v>
      </c>
      <c r="F49" s="133"/>
      <c r="G49" s="134">
        <v>5.1099999999999995E-4</v>
      </c>
      <c r="H49" s="133"/>
      <c r="I49" s="138"/>
      <c r="J49" s="135" t="s">
        <v>136</v>
      </c>
      <c r="K49" s="133"/>
      <c r="L49" s="136" t="s">
        <v>136</v>
      </c>
      <c r="M49" s="137"/>
      <c r="N49" s="138"/>
      <c r="O49" s="135" t="s">
        <v>136</v>
      </c>
      <c r="P49" s="133"/>
      <c r="Q49" s="136" t="s">
        <v>136</v>
      </c>
      <c r="R49" s="137"/>
      <c r="S49" s="138"/>
      <c r="T49" s="135" t="s">
        <v>136</v>
      </c>
      <c r="U49" s="133"/>
      <c r="V49" s="136" t="s">
        <v>136</v>
      </c>
      <c r="W49" s="137"/>
    </row>
    <row r="50" spans="1:23" x14ac:dyDescent="0.25">
      <c r="A50" s="128" t="s">
        <v>191</v>
      </c>
      <c r="B50" s="129">
        <v>69</v>
      </c>
      <c r="C50" s="130" t="s">
        <v>2</v>
      </c>
      <c r="D50" s="131"/>
      <c r="E50" s="132">
        <v>3.2290000000000001E-3</v>
      </c>
      <c r="F50" s="133"/>
      <c r="G50" s="134">
        <v>1.7600000000000001E-3</v>
      </c>
      <c r="H50" s="133"/>
      <c r="I50" s="138"/>
      <c r="J50" s="135" t="s">
        <v>136</v>
      </c>
      <c r="K50" s="133"/>
      <c r="L50" s="136" t="s">
        <v>136</v>
      </c>
      <c r="M50" s="137"/>
      <c r="N50" s="138"/>
      <c r="O50" s="135" t="s">
        <v>136</v>
      </c>
      <c r="P50" s="133"/>
      <c r="Q50" s="136" t="s">
        <v>136</v>
      </c>
      <c r="R50" s="137"/>
      <c r="S50" s="138"/>
      <c r="T50" s="135" t="s">
        <v>136</v>
      </c>
      <c r="U50" s="133"/>
      <c r="V50" s="136" t="s">
        <v>136</v>
      </c>
      <c r="W50" s="137"/>
    </row>
    <row r="51" spans="1:23" x14ac:dyDescent="0.25">
      <c r="A51" s="128" t="s">
        <v>192</v>
      </c>
      <c r="B51" s="129">
        <v>71</v>
      </c>
      <c r="C51" s="130" t="s">
        <v>2</v>
      </c>
      <c r="D51" s="131"/>
      <c r="E51" s="132">
        <v>2.947E-3</v>
      </c>
      <c r="F51" s="133"/>
      <c r="G51" s="134">
        <v>1.606E-3</v>
      </c>
      <c r="H51" s="133"/>
      <c r="I51" s="138"/>
      <c r="J51" s="135" t="s">
        <v>136</v>
      </c>
      <c r="K51" s="133"/>
      <c r="L51" s="136" t="s">
        <v>136</v>
      </c>
      <c r="M51" s="137"/>
      <c r="N51" s="138"/>
      <c r="O51" s="135" t="s">
        <v>136</v>
      </c>
      <c r="P51" s="133"/>
      <c r="Q51" s="136" t="s">
        <v>136</v>
      </c>
      <c r="R51" s="137"/>
      <c r="S51" s="138"/>
      <c r="T51" s="135" t="s">
        <v>136</v>
      </c>
      <c r="U51" s="133"/>
      <c r="V51" s="136" t="s">
        <v>136</v>
      </c>
      <c r="W51" s="137"/>
    </row>
    <row r="52" spans="1:23" x14ac:dyDescent="0.25">
      <c r="A52" s="128" t="s">
        <v>193</v>
      </c>
      <c r="B52" s="129">
        <v>72</v>
      </c>
      <c r="C52" s="130" t="s">
        <v>2</v>
      </c>
      <c r="D52" s="131"/>
      <c r="E52" s="132">
        <v>2.9237320000000002</v>
      </c>
      <c r="F52" s="133"/>
      <c r="G52" s="134">
        <v>1.5934140000000001</v>
      </c>
      <c r="H52" s="133"/>
      <c r="I52" s="138"/>
      <c r="J52" s="135" t="s">
        <v>136</v>
      </c>
      <c r="K52" s="133"/>
      <c r="L52" s="136" t="s">
        <v>136</v>
      </c>
      <c r="M52" s="137"/>
      <c r="N52" s="138"/>
      <c r="O52" s="135" t="s">
        <v>136</v>
      </c>
      <c r="P52" s="133"/>
      <c r="Q52" s="136" t="s">
        <v>136</v>
      </c>
      <c r="R52" s="137"/>
      <c r="S52" s="138"/>
      <c r="T52" s="135" t="s">
        <v>136</v>
      </c>
      <c r="U52" s="133"/>
      <c r="V52" s="136" t="s">
        <v>136</v>
      </c>
      <c r="W52" s="137"/>
    </row>
    <row r="53" spans="1:23" x14ac:dyDescent="0.25">
      <c r="A53" s="128" t="s">
        <v>194</v>
      </c>
      <c r="B53" s="129">
        <v>73</v>
      </c>
      <c r="C53" s="130" t="s">
        <v>2</v>
      </c>
      <c r="D53" s="131"/>
      <c r="E53" s="132">
        <v>5.8510000000000003E-3</v>
      </c>
      <c r="F53" s="133"/>
      <c r="G53" s="134">
        <v>3.189E-3</v>
      </c>
      <c r="H53" s="133"/>
      <c r="I53" s="138"/>
      <c r="J53" s="135" t="s">
        <v>136</v>
      </c>
      <c r="K53" s="133"/>
      <c r="L53" s="136" t="s">
        <v>136</v>
      </c>
      <c r="M53" s="137"/>
      <c r="N53" s="138"/>
      <c r="O53" s="135" t="s">
        <v>136</v>
      </c>
      <c r="P53" s="133"/>
      <c r="Q53" s="136" t="s">
        <v>136</v>
      </c>
      <c r="R53" s="137"/>
      <c r="S53" s="138"/>
      <c r="T53" s="135" t="s">
        <v>136</v>
      </c>
      <c r="U53" s="133"/>
      <c r="V53" s="136" t="s">
        <v>136</v>
      </c>
      <c r="W53" s="137"/>
    </row>
    <row r="54" spans="1:23" x14ac:dyDescent="0.25">
      <c r="A54" s="128" t="s">
        <v>195</v>
      </c>
      <c r="B54" s="129">
        <v>74</v>
      </c>
      <c r="C54" s="130" t="s">
        <v>2</v>
      </c>
      <c r="D54" s="131"/>
      <c r="E54" s="132">
        <v>6.6915000000000002E-2</v>
      </c>
      <c r="F54" s="133"/>
      <c r="G54" s="134">
        <v>3.6468E-2</v>
      </c>
      <c r="H54" s="133"/>
      <c r="I54" s="138"/>
      <c r="J54" s="135" t="s">
        <v>136</v>
      </c>
      <c r="K54" s="133"/>
      <c r="L54" s="136" t="s">
        <v>136</v>
      </c>
      <c r="M54" s="137"/>
      <c r="N54" s="138"/>
      <c r="O54" s="135" t="s">
        <v>136</v>
      </c>
      <c r="P54" s="133"/>
      <c r="Q54" s="136" t="s">
        <v>136</v>
      </c>
      <c r="R54" s="137"/>
      <c r="S54" s="138"/>
      <c r="T54" s="135" t="s">
        <v>136</v>
      </c>
      <c r="U54" s="133"/>
      <c r="V54" s="136" t="s">
        <v>136</v>
      </c>
      <c r="W54" s="137"/>
    </row>
    <row r="55" spans="1:23" x14ac:dyDescent="0.25">
      <c r="A55" s="128" t="s">
        <v>196</v>
      </c>
      <c r="B55" s="129">
        <v>76</v>
      </c>
      <c r="C55" s="130" t="s">
        <v>2</v>
      </c>
      <c r="D55" s="131"/>
      <c r="E55" s="132">
        <v>0.29931000000000002</v>
      </c>
      <c r="F55" s="133"/>
      <c r="G55" s="134">
        <v>0.16312199999999999</v>
      </c>
      <c r="H55" s="133"/>
      <c r="I55" s="138"/>
      <c r="J55" s="135" t="s">
        <v>136</v>
      </c>
      <c r="K55" s="133"/>
      <c r="L55" s="136" t="s">
        <v>136</v>
      </c>
      <c r="M55" s="137"/>
      <c r="N55" s="138"/>
      <c r="O55" s="135" t="s">
        <v>136</v>
      </c>
      <c r="P55" s="133"/>
      <c r="Q55" s="136" t="s">
        <v>136</v>
      </c>
      <c r="R55" s="137"/>
      <c r="S55" s="138"/>
      <c r="T55" s="135" t="s">
        <v>136</v>
      </c>
      <c r="U55" s="133"/>
      <c r="V55" s="136" t="s">
        <v>136</v>
      </c>
      <c r="W55" s="137"/>
    </row>
    <row r="56" spans="1:23" x14ac:dyDescent="0.25">
      <c r="A56" s="128" t="s">
        <v>197</v>
      </c>
      <c r="B56" s="129">
        <v>78</v>
      </c>
      <c r="C56" s="130">
        <v>490</v>
      </c>
      <c r="D56" s="131"/>
      <c r="E56" s="132" t="s">
        <v>2</v>
      </c>
      <c r="F56" s="133"/>
      <c r="G56" s="134" t="s">
        <v>2</v>
      </c>
      <c r="H56" s="133"/>
      <c r="I56" s="138"/>
      <c r="J56" s="135" t="s">
        <v>136</v>
      </c>
      <c r="K56" s="133"/>
      <c r="L56" s="136" t="s">
        <v>136</v>
      </c>
      <c r="M56" s="137"/>
      <c r="N56" s="138"/>
      <c r="O56" s="135" t="s">
        <v>136</v>
      </c>
      <c r="P56" s="133"/>
      <c r="Q56" s="136" t="s">
        <v>136</v>
      </c>
      <c r="R56" s="137"/>
      <c r="S56" s="138"/>
      <c r="T56" s="135" t="s">
        <v>136</v>
      </c>
      <c r="U56" s="133"/>
      <c r="V56" s="136" t="s">
        <v>136</v>
      </c>
      <c r="W56" s="137"/>
    </row>
    <row r="57" spans="1:23" x14ac:dyDescent="0.25">
      <c r="A57" s="128" t="s">
        <v>198</v>
      </c>
      <c r="B57" s="129">
        <v>81</v>
      </c>
      <c r="C57" s="130" t="s">
        <v>2</v>
      </c>
      <c r="D57" s="131"/>
      <c r="E57" s="132">
        <v>9.1520000000000004E-3</v>
      </c>
      <c r="F57" s="133"/>
      <c r="G57" s="134">
        <v>4.9880000000000002E-3</v>
      </c>
      <c r="H57" s="133"/>
      <c r="I57" s="126"/>
      <c r="J57" s="135" t="s">
        <v>136</v>
      </c>
      <c r="K57" s="133"/>
      <c r="L57" s="136" t="s">
        <v>136</v>
      </c>
      <c r="M57" s="137"/>
      <c r="N57" s="126"/>
      <c r="O57" s="135" t="s">
        <v>136</v>
      </c>
      <c r="P57" s="133"/>
      <c r="Q57" s="136" t="s">
        <v>136</v>
      </c>
      <c r="R57" s="137"/>
      <c r="S57" s="126"/>
      <c r="T57" s="135" t="s">
        <v>136</v>
      </c>
      <c r="U57" s="133"/>
      <c r="V57" s="136" t="s">
        <v>136</v>
      </c>
      <c r="W57" s="137"/>
    </row>
    <row r="58" spans="1:23" x14ac:dyDescent="0.25">
      <c r="A58" s="128" t="s">
        <v>199</v>
      </c>
      <c r="B58" s="129">
        <v>82</v>
      </c>
      <c r="C58" s="130" t="s">
        <v>2</v>
      </c>
      <c r="D58" s="131"/>
      <c r="E58" s="132">
        <v>0.319077</v>
      </c>
      <c r="F58" s="133"/>
      <c r="G58" s="134">
        <v>0.17389499999999999</v>
      </c>
      <c r="H58" s="133"/>
      <c r="I58" s="138"/>
      <c r="J58" s="135" t="s">
        <v>136</v>
      </c>
      <c r="K58" s="133"/>
      <c r="L58" s="136" t="s">
        <v>136</v>
      </c>
      <c r="M58" s="137"/>
      <c r="N58" s="138"/>
      <c r="O58" s="135" t="s">
        <v>136</v>
      </c>
      <c r="P58" s="133"/>
      <c r="Q58" s="136" t="s">
        <v>136</v>
      </c>
      <c r="R58" s="137"/>
      <c r="S58" s="138"/>
      <c r="T58" s="135" t="s">
        <v>136</v>
      </c>
      <c r="U58" s="133"/>
      <c r="V58" s="136" t="s">
        <v>136</v>
      </c>
      <c r="W58" s="137"/>
    </row>
    <row r="59" spans="1:23" x14ac:dyDescent="0.25">
      <c r="A59" s="128" t="s">
        <v>200</v>
      </c>
      <c r="B59" s="129">
        <v>86</v>
      </c>
      <c r="C59" s="130" t="s">
        <v>2</v>
      </c>
      <c r="D59" s="131"/>
      <c r="E59" s="132">
        <v>0.70057899999999995</v>
      </c>
      <c r="F59" s="133"/>
      <c r="G59" s="134">
        <v>0.38181100000000001</v>
      </c>
      <c r="H59" s="133"/>
      <c r="I59" s="126"/>
      <c r="J59" s="135" t="s">
        <v>136</v>
      </c>
      <c r="K59" s="133"/>
      <c r="L59" s="136" t="s">
        <v>136</v>
      </c>
      <c r="M59" s="137"/>
      <c r="N59" s="126"/>
      <c r="O59" s="135" t="s">
        <v>136</v>
      </c>
      <c r="P59" s="133"/>
      <c r="Q59" s="136" t="s">
        <v>136</v>
      </c>
      <c r="R59" s="137"/>
      <c r="S59" s="126"/>
      <c r="T59" s="135" t="s">
        <v>136</v>
      </c>
      <c r="U59" s="133"/>
      <c r="V59" s="136" t="s">
        <v>136</v>
      </c>
      <c r="W59" s="137"/>
    </row>
    <row r="60" spans="1:23" x14ac:dyDescent="0.25">
      <c r="A60" s="128" t="s">
        <v>201</v>
      </c>
      <c r="B60" s="129">
        <v>88</v>
      </c>
      <c r="C60" s="130" t="s">
        <v>2</v>
      </c>
      <c r="D60" s="131"/>
      <c r="E60" s="132">
        <v>0.168072</v>
      </c>
      <c r="F60" s="133"/>
      <c r="G60" s="134">
        <v>9.1597999999999999E-2</v>
      </c>
      <c r="H60" s="133"/>
      <c r="I60" s="138"/>
      <c r="J60" s="135" t="s">
        <v>136</v>
      </c>
      <c r="K60" s="133"/>
      <c r="L60" s="136" t="s">
        <v>136</v>
      </c>
      <c r="M60" s="137"/>
      <c r="N60" s="138"/>
      <c r="O60" s="135" t="s">
        <v>136</v>
      </c>
      <c r="P60" s="133"/>
      <c r="Q60" s="136" t="s">
        <v>136</v>
      </c>
      <c r="R60" s="137"/>
      <c r="S60" s="138"/>
      <c r="T60" s="135" t="s">
        <v>136</v>
      </c>
      <c r="U60" s="133"/>
      <c r="V60" s="136" t="s">
        <v>136</v>
      </c>
      <c r="W60" s="137"/>
    </row>
    <row r="61" spans="1:23" x14ac:dyDescent="0.25">
      <c r="A61" s="128" t="s">
        <v>202</v>
      </c>
      <c r="B61" s="129">
        <v>89</v>
      </c>
      <c r="C61" s="130" t="s">
        <v>2</v>
      </c>
      <c r="D61" s="131"/>
      <c r="E61" s="132">
        <v>1.0173E-2</v>
      </c>
      <c r="F61" s="133"/>
      <c r="G61" s="134">
        <v>5.5440000000000003E-3</v>
      </c>
      <c r="H61" s="133"/>
      <c r="I61" s="126"/>
      <c r="J61" s="135" t="s">
        <v>136</v>
      </c>
      <c r="K61" s="133"/>
      <c r="L61" s="136" t="s">
        <v>136</v>
      </c>
      <c r="M61" s="137"/>
      <c r="N61" s="126"/>
      <c r="O61" s="135" t="s">
        <v>136</v>
      </c>
      <c r="P61" s="133"/>
      <c r="Q61" s="136" t="s">
        <v>136</v>
      </c>
      <c r="R61" s="137"/>
      <c r="S61" s="126"/>
      <c r="T61" s="135" t="s">
        <v>136</v>
      </c>
      <c r="U61" s="133"/>
      <c r="V61" s="136" t="s">
        <v>136</v>
      </c>
      <c r="W61" s="137"/>
    </row>
    <row r="62" spans="1:23" x14ac:dyDescent="0.25">
      <c r="A62" s="128" t="s">
        <v>203</v>
      </c>
      <c r="B62" s="129">
        <v>92</v>
      </c>
      <c r="C62" s="130" t="s">
        <v>2</v>
      </c>
      <c r="D62" s="131"/>
      <c r="E62" s="132">
        <v>7.1180999999999994E-2</v>
      </c>
      <c r="F62" s="133"/>
      <c r="G62" s="134">
        <v>3.8793000000000001E-2</v>
      </c>
      <c r="H62" s="133"/>
      <c r="I62" s="126"/>
      <c r="J62" s="135" t="s">
        <v>136</v>
      </c>
      <c r="K62" s="133"/>
      <c r="L62" s="136" t="s">
        <v>136</v>
      </c>
      <c r="M62" s="137"/>
      <c r="N62" s="126"/>
      <c r="O62" s="135" t="s">
        <v>136</v>
      </c>
      <c r="P62" s="133"/>
      <c r="Q62" s="136" t="s">
        <v>136</v>
      </c>
      <c r="R62" s="137"/>
      <c r="S62" s="126"/>
      <c r="T62" s="135" t="s">
        <v>136</v>
      </c>
      <c r="U62" s="133"/>
      <c r="V62" s="136" t="s">
        <v>136</v>
      </c>
      <c r="W62" s="137"/>
    </row>
    <row r="63" spans="1:23" x14ac:dyDescent="0.25">
      <c r="A63" s="128" t="s">
        <v>204</v>
      </c>
      <c r="B63" s="129">
        <v>93</v>
      </c>
      <c r="C63" s="130" t="s">
        <v>2</v>
      </c>
      <c r="D63" s="131"/>
      <c r="E63" s="132">
        <v>0.96462899999999996</v>
      </c>
      <c r="F63" s="133"/>
      <c r="G63" s="134">
        <v>0.52571599999999996</v>
      </c>
      <c r="H63" s="133"/>
      <c r="I63" s="126"/>
      <c r="J63" s="135" t="s">
        <v>136</v>
      </c>
      <c r="K63" s="133"/>
      <c r="L63" s="136" t="s">
        <v>136</v>
      </c>
      <c r="M63" s="137"/>
      <c r="N63" s="126"/>
      <c r="O63" s="135" t="s">
        <v>136</v>
      </c>
      <c r="P63" s="133"/>
      <c r="Q63" s="136" t="s">
        <v>136</v>
      </c>
      <c r="R63" s="137"/>
      <c r="S63" s="126"/>
      <c r="T63" s="135" t="s">
        <v>136</v>
      </c>
      <c r="U63" s="133"/>
      <c r="V63" s="136" t="s">
        <v>136</v>
      </c>
      <c r="W63" s="137"/>
    </row>
    <row r="64" spans="1:23" x14ac:dyDescent="0.25">
      <c r="A64" s="128" t="s">
        <v>205</v>
      </c>
      <c r="B64" s="129">
        <v>94</v>
      </c>
      <c r="C64" s="130" t="s">
        <v>2</v>
      </c>
      <c r="D64" s="131"/>
      <c r="E64" s="132">
        <v>5.7650000000000002E-3</v>
      </c>
      <c r="F64" s="133"/>
      <c r="G64" s="134">
        <v>3.1419999999999998E-3</v>
      </c>
      <c r="H64" s="133"/>
      <c r="I64" s="126"/>
      <c r="J64" s="135" t="s">
        <v>136</v>
      </c>
      <c r="K64" s="133"/>
      <c r="L64" s="136" t="s">
        <v>136</v>
      </c>
      <c r="M64" s="137"/>
      <c r="N64" s="126"/>
      <c r="O64" s="135" t="s">
        <v>136</v>
      </c>
      <c r="P64" s="133"/>
      <c r="Q64" s="136" t="s">
        <v>136</v>
      </c>
      <c r="R64" s="137"/>
      <c r="S64" s="126"/>
      <c r="T64" s="135" t="s">
        <v>136</v>
      </c>
      <c r="U64" s="133"/>
      <c r="V64" s="136" t="s">
        <v>136</v>
      </c>
      <c r="W64" s="137"/>
    </row>
    <row r="65" spans="1:23" x14ac:dyDescent="0.25">
      <c r="A65" s="128" t="s">
        <v>206</v>
      </c>
      <c r="B65" s="129">
        <v>96</v>
      </c>
      <c r="C65" s="130" t="s">
        <v>2</v>
      </c>
      <c r="D65" s="131"/>
      <c r="E65" s="132">
        <v>3.3842999999999998E-2</v>
      </c>
      <c r="F65" s="133"/>
      <c r="G65" s="134">
        <v>1.8443999999999999E-2</v>
      </c>
      <c r="H65" s="133"/>
      <c r="I65" s="138"/>
      <c r="J65" s="135" t="s">
        <v>136</v>
      </c>
      <c r="K65" s="133"/>
      <c r="L65" s="136" t="s">
        <v>136</v>
      </c>
      <c r="M65" s="137"/>
      <c r="N65" s="138"/>
      <c r="O65" s="135" t="s">
        <v>136</v>
      </c>
      <c r="P65" s="133"/>
      <c r="Q65" s="136" t="s">
        <v>136</v>
      </c>
      <c r="R65" s="137"/>
      <c r="S65" s="138"/>
      <c r="T65" s="135" t="s">
        <v>136</v>
      </c>
      <c r="U65" s="133"/>
      <c r="V65" s="136" t="s">
        <v>136</v>
      </c>
      <c r="W65" s="137"/>
    </row>
    <row r="66" spans="1:23" x14ac:dyDescent="0.25">
      <c r="A66" s="128" t="s">
        <v>207</v>
      </c>
      <c r="B66" s="129">
        <v>97</v>
      </c>
      <c r="C66" s="130" t="s">
        <v>2</v>
      </c>
      <c r="D66" s="131"/>
      <c r="E66" s="132">
        <v>1.0716E-2</v>
      </c>
      <c r="F66" s="133"/>
      <c r="G66" s="134">
        <v>5.8399999999999997E-3</v>
      </c>
      <c r="H66" s="133"/>
      <c r="I66" s="126"/>
      <c r="J66" s="135" t="s">
        <v>136</v>
      </c>
      <c r="K66" s="133"/>
      <c r="L66" s="136" t="s">
        <v>136</v>
      </c>
      <c r="M66" s="137"/>
      <c r="N66" s="126"/>
      <c r="O66" s="135" t="s">
        <v>136</v>
      </c>
      <c r="P66" s="133"/>
      <c r="Q66" s="136" t="s">
        <v>136</v>
      </c>
      <c r="R66" s="137"/>
      <c r="S66" s="126"/>
      <c r="T66" s="135" t="s">
        <v>136</v>
      </c>
      <c r="U66" s="133"/>
      <c r="V66" s="136" t="s">
        <v>136</v>
      </c>
      <c r="W66" s="137"/>
    </row>
    <row r="67" spans="1:23" x14ac:dyDescent="0.25">
      <c r="A67" s="128" t="s">
        <v>208</v>
      </c>
      <c r="B67" s="129">
        <v>101</v>
      </c>
      <c r="C67" s="130" t="s">
        <v>2</v>
      </c>
      <c r="D67" s="131"/>
      <c r="E67" s="132">
        <v>1.4770999999999999E-2</v>
      </c>
      <c r="F67" s="133"/>
      <c r="G67" s="134">
        <v>8.0499999999999999E-3</v>
      </c>
      <c r="H67" s="133"/>
      <c r="I67" s="138"/>
      <c r="J67" s="135" t="s">
        <v>136</v>
      </c>
      <c r="K67" s="133"/>
      <c r="L67" s="136" t="s">
        <v>136</v>
      </c>
      <c r="M67" s="137"/>
      <c r="N67" s="138"/>
      <c r="O67" s="135">
        <v>2.229114</v>
      </c>
      <c r="P67" s="133"/>
      <c r="Q67" s="136">
        <v>0.14361399999999999</v>
      </c>
      <c r="R67" s="137"/>
      <c r="S67" s="138"/>
      <c r="T67" s="135" t="s">
        <v>136</v>
      </c>
      <c r="U67" s="133"/>
      <c r="V67" s="136" t="s">
        <v>136</v>
      </c>
      <c r="W67" s="137"/>
    </row>
    <row r="68" spans="1:23" x14ac:dyDescent="0.25">
      <c r="A68" s="128" t="s">
        <v>209</v>
      </c>
      <c r="B68" s="129">
        <v>103</v>
      </c>
      <c r="C68" s="130" t="s">
        <v>2</v>
      </c>
      <c r="D68" s="131"/>
      <c r="E68" s="132">
        <v>2.827E-2</v>
      </c>
      <c r="F68" s="133"/>
      <c r="G68" s="134">
        <v>1.5407000000000001E-2</v>
      </c>
      <c r="H68" s="133"/>
      <c r="I68" s="138"/>
      <c r="J68" s="135" t="s">
        <v>136</v>
      </c>
      <c r="K68" s="133"/>
      <c r="L68" s="136" t="s">
        <v>136</v>
      </c>
      <c r="M68" s="137"/>
      <c r="N68" s="138"/>
      <c r="O68" s="135" t="s">
        <v>136</v>
      </c>
      <c r="P68" s="133"/>
      <c r="Q68" s="136" t="s">
        <v>136</v>
      </c>
      <c r="R68" s="137"/>
      <c r="S68" s="138"/>
      <c r="T68" s="135" t="s">
        <v>136</v>
      </c>
      <c r="U68" s="133"/>
      <c r="V68" s="136" t="s">
        <v>136</v>
      </c>
      <c r="W68" s="137"/>
    </row>
    <row r="69" spans="1:23" x14ac:dyDescent="0.25">
      <c r="A69" s="128" t="s">
        <v>531</v>
      </c>
      <c r="B69" s="129">
        <v>104</v>
      </c>
      <c r="C69" s="130" t="s">
        <v>2</v>
      </c>
      <c r="D69" s="131"/>
      <c r="E69" s="132">
        <v>0.166237</v>
      </c>
      <c r="F69" s="133"/>
      <c r="G69" s="134">
        <v>9.0597999999999998E-2</v>
      </c>
      <c r="H69" s="133"/>
      <c r="I69" s="126"/>
      <c r="J69" s="135">
        <v>25.087364999999998</v>
      </c>
      <c r="K69" s="133"/>
      <c r="L69" s="136">
        <v>1.803515</v>
      </c>
      <c r="M69" s="137"/>
      <c r="N69" s="126"/>
      <c r="O69" s="135">
        <v>25.087364999999998</v>
      </c>
      <c r="P69" s="133"/>
      <c r="Q69" s="136">
        <v>1.616295</v>
      </c>
      <c r="R69" s="137"/>
      <c r="S69" s="126"/>
      <c r="T69" s="135">
        <v>16.663571000000001</v>
      </c>
      <c r="U69" s="133"/>
      <c r="V69" s="136">
        <v>4.3013130000000004</v>
      </c>
      <c r="W69" s="137"/>
    </row>
    <row r="70" spans="1:23" x14ac:dyDescent="0.25">
      <c r="A70" s="128" t="s">
        <v>210</v>
      </c>
      <c r="B70" s="129">
        <v>105</v>
      </c>
      <c r="C70" s="130" t="s">
        <v>2</v>
      </c>
      <c r="D70" s="131"/>
      <c r="E70" s="132">
        <v>6.0828E-2</v>
      </c>
      <c r="F70" s="133"/>
      <c r="G70" s="134">
        <v>3.3151E-2</v>
      </c>
      <c r="H70" s="133"/>
      <c r="I70" s="126"/>
      <c r="J70" s="135" t="s">
        <v>136</v>
      </c>
      <c r="K70" s="133"/>
      <c r="L70" s="136" t="s">
        <v>136</v>
      </c>
      <c r="M70" s="137"/>
      <c r="N70" s="126"/>
      <c r="O70" s="135" t="s">
        <v>136</v>
      </c>
      <c r="P70" s="133"/>
      <c r="Q70" s="136" t="s">
        <v>136</v>
      </c>
      <c r="R70" s="137"/>
      <c r="S70" s="126"/>
      <c r="T70" s="135" t="s">
        <v>136</v>
      </c>
      <c r="U70" s="133"/>
      <c r="V70" s="136" t="s">
        <v>136</v>
      </c>
      <c r="W70" s="137"/>
    </row>
    <row r="71" spans="1:23" x14ac:dyDescent="0.25">
      <c r="A71" s="128" t="s">
        <v>211</v>
      </c>
      <c r="B71" s="129">
        <v>106</v>
      </c>
      <c r="C71" s="130" t="s">
        <v>2</v>
      </c>
      <c r="D71" s="131"/>
      <c r="E71" s="132">
        <v>9.3819999999999997E-3</v>
      </c>
      <c r="F71" s="133"/>
      <c r="G71" s="134">
        <v>5.1130000000000004E-3</v>
      </c>
      <c r="H71" s="133"/>
      <c r="I71" s="138"/>
      <c r="J71" s="135" t="s">
        <v>136</v>
      </c>
      <c r="K71" s="133"/>
      <c r="L71" s="136" t="s">
        <v>136</v>
      </c>
      <c r="M71" s="137"/>
      <c r="N71" s="138"/>
      <c r="O71" s="135" t="s">
        <v>136</v>
      </c>
      <c r="P71" s="133"/>
      <c r="Q71" s="136" t="s">
        <v>136</v>
      </c>
      <c r="R71" s="137"/>
      <c r="S71" s="138"/>
      <c r="T71" s="135" t="s">
        <v>136</v>
      </c>
      <c r="U71" s="133"/>
      <c r="V71" s="136" t="s">
        <v>136</v>
      </c>
      <c r="W71" s="137"/>
    </row>
    <row r="72" spans="1:23" x14ac:dyDescent="0.25">
      <c r="A72" s="128" t="s">
        <v>650</v>
      </c>
      <c r="B72" s="129">
        <v>112</v>
      </c>
      <c r="C72" s="130" t="s">
        <v>2</v>
      </c>
      <c r="D72" s="131"/>
      <c r="E72" s="132">
        <v>4.0080999999999999E-2</v>
      </c>
      <c r="F72" s="133"/>
      <c r="G72" s="134">
        <v>2.1843999999999999E-2</v>
      </c>
      <c r="H72" s="133"/>
      <c r="I72" s="126"/>
      <c r="J72" s="135" t="s">
        <v>136</v>
      </c>
      <c r="K72" s="133"/>
      <c r="L72" s="136" t="s">
        <v>136</v>
      </c>
      <c r="M72" s="137"/>
      <c r="N72" s="126"/>
      <c r="O72" s="135">
        <v>6.0487909999999996</v>
      </c>
      <c r="P72" s="133"/>
      <c r="Q72" s="136">
        <v>0.38970300000000002</v>
      </c>
      <c r="R72" s="137"/>
      <c r="S72" s="126"/>
      <c r="T72" s="135" t="s">
        <v>136</v>
      </c>
      <c r="U72" s="133"/>
      <c r="V72" s="136" t="s">
        <v>136</v>
      </c>
      <c r="W72" s="137"/>
    </row>
    <row r="73" spans="1:23" x14ac:dyDescent="0.25">
      <c r="A73" s="128" t="s">
        <v>532</v>
      </c>
      <c r="B73" s="129">
        <v>113</v>
      </c>
      <c r="C73" s="130" t="s">
        <v>2</v>
      </c>
      <c r="D73" s="131"/>
      <c r="E73" s="132">
        <v>0.16866800000000001</v>
      </c>
      <c r="F73" s="133"/>
      <c r="G73" s="134">
        <v>9.1923000000000005E-2</v>
      </c>
      <c r="H73" s="133"/>
      <c r="I73" s="138"/>
      <c r="J73" s="135">
        <v>25.454269</v>
      </c>
      <c r="K73" s="133"/>
      <c r="L73" s="136">
        <v>1.8298909999999999</v>
      </c>
      <c r="M73" s="137"/>
      <c r="N73" s="138"/>
      <c r="O73" s="135">
        <v>25.454269</v>
      </c>
      <c r="P73" s="133"/>
      <c r="Q73" s="136">
        <v>1.639934</v>
      </c>
      <c r="R73" s="137"/>
      <c r="S73" s="138"/>
      <c r="T73" s="135" t="s">
        <v>136</v>
      </c>
      <c r="U73" s="133"/>
      <c r="V73" s="136" t="s">
        <v>136</v>
      </c>
      <c r="W73" s="137"/>
    </row>
    <row r="74" spans="1:23" x14ac:dyDescent="0.25">
      <c r="A74" s="128" t="s">
        <v>533</v>
      </c>
      <c r="B74" s="129">
        <v>114</v>
      </c>
      <c r="C74" s="130" t="s">
        <v>2</v>
      </c>
      <c r="D74" s="131"/>
      <c r="E74" s="132">
        <v>0.53996100000000002</v>
      </c>
      <c r="F74" s="133"/>
      <c r="G74" s="134">
        <v>0.29427500000000001</v>
      </c>
      <c r="H74" s="133"/>
      <c r="I74" s="138"/>
      <c r="J74" s="135">
        <v>81.487275999999994</v>
      </c>
      <c r="K74" s="133"/>
      <c r="L74" s="136">
        <v>5.8580690000000004</v>
      </c>
      <c r="M74" s="137"/>
      <c r="N74" s="138"/>
      <c r="O74" s="135">
        <v>81.487275999999994</v>
      </c>
      <c r="P74" s="133"/>
      <c r="Q74" s="136">
        <v>5.2499539999999998</v>
      </c>
      <c r="R74" s="137"/>
      <c r="S74" s="138"/>
      <c r="T74" s="135" t="s">
        <v>136</v>
      </c>
      <c r="U74" s="133"/>
      <c r="V74" s="136" t="s">
        <v>136</v>
      </c>
      <c r="W74" s="137"/>
    </row>
    <row r="75" spans="1:23" x14ac:dyDescent="0.25">
      <c r="A75" s="128" t="s">
        <v>442</v>
      </c>
      <c r="B75" s="129">
        <v>116</v>
      </c>
      <c r="C75" s="130" t="s">
        <v>2</v>
      </c>
      <c r="D75" s="131"/>
      <c r="E75" s="132">
        <v>2.7786000000000002E-2</v>
      </c>
      <c r="F75" s="133"/>
      <c r="G75" s="134">
        <v>1.5143E-2</v>
      </c>
      <c r="H75" s="133"/>
      <c r="I75" s="138"/>
      <c r="J75" s="135">
        <v>4.1932270000000003</v>
      </c>
      <c r="K75" s="133"/>
      <c r="L75" s="136">
        <v>0.30144799999999999</v>
      </c>
      <c r="M75" s="137"/>
      <c r="N75" s="138"/>
      <c r="O75" s="135">
        <v>4.1932270000000003</v>
      </c>
      <c r="P75" s="133"/>
      <c r="Q75" s="136">
        <v>0.27015600000000001</v>
      </c>
      <c r="R75" s="137"/>
      <c r="S75" s="138"/>
      <c r="T75" s="135" t="s">
        <v>136</v>
      </c>
      <c r="U75" s="133"/>
      <c r="V75" s="136" t="s">
        <v>136</v>
      </c>
      <c r="W75" s="137"/>
    </row>
    <row r="76" spans="1:23" x14ac:dyDescent="0.25">
      <c r="A76" s="128" t="s">
        <v>390</v>
      </c>
      <c r="B76" s="129">
        <v>121</v>
      </c>
      <c r="C76" s="130" t="s">
        <v>2</v>
      </c>
      <c r="D76" s="131"/>
      <c r="E76" s="132">
        <v>0.81983600000000001</v>
      </c>
      <c r="F76" s="133"/>
      <c r="G76" s="134">
        <v>0.44680500000000001</v>
      </c>
      <c r="H76" s="133"/>
      <c r="I76" s="138"/>
      <c r="J76" s="135">
        <v>123.724144</v>
      </c>
      <c r="K76" s="133"/>
      <c r="L76" s="136">
        <v>8.8944510000000001</v>
      </c>
      <c r="M76" s="137"/>
      <c r="N76" s="138"/>
      <c r="O76" s="135">
        <v>123.724144</v>
      </c>
      <c r="P76" s="133"/>
      <c r="Q76" s="136">
        <v>7.9711350000000003</v>
      </c>
      <c r="R76" s="137"/>
      <c r="S76" s="138"/>
      <c r="T76" s="135">
        <v>82.180254000000005</v>
      </c>
      <c r="U76" s="133"/>
      <c r="V76" s="136">
        <v>21.212921000000001</v>
      </c>
      <c r="W76" s="137"/>
    </row>
    <row r="77" spans="1:23" x14ac:dyDescent="0.25">
      <c r="A77" s="128" t="s">
        <v>213</v>
      </c>
      <c r="B77" s="129">
        <v>122</v>
      </c>
      <c r="C77" s="130" t="s">
        <v>2</v>
      </c>
      <c r="D77" s="131"/>
      <c r="E77" s="132">
        <v>6.1538000000000002E-2</v>
      </c>
      <c r="F77" s="133"/>
      <c r="G77" s="134">
        <v>3.3537999999999998E-2</v>
      </c>
      <c r="H77" s="133"/>
      <c r="I77" s="126"/>
      <c r="J77" s="135" t="s">
        <v>136</v>
      </c>
      <c r="K77" s="133"/>
      <c r="L77" s="136" t="s">
        <v>136</v>
      </c>
      <c r="M77" s="137"/>
      <c r="N77" s="126"/>
      <c r="O77" s="135">
        <v>9.2869600000000005</v>
      </c>
      <c r="P77" s="133"/>
      <c r="Q77" s="136">
        <v>0.59832799999999997</v>
      </c>
      <c r="R77" s="137"/>
      <c r="S77" s="126"/>
      <c r="T77" s="135" t="s">
        <v>136</v>
      </c>
      <c r="U77" s="133"/>
      <c r="V77" s="136" t="s">
        <v>136</v>
      </c>
      <c r="W77" s="137"/>
    </row>
    <row r="78" spans="1:23" x14ac:dyDescent="0.25">
      <c r="A78" s="128" t="s">
        <v>534</v>
      </c>
      <c r="B78" s="129">
        <v>123</v>
      </c>
      <c r="C78" s="130" t="s">
        <v>2</v>
      </c>
      <c r="D78" s="131"/>
      <c r="E78" s="132">
        <v>5.3962000000000003E-2</v>
      </c>
      <c r="F78" s="133"/>
      <c r="G78" s="134">
        <v>2.9409000000000001E-2</v>
      </c>
      <c r="H78" s="133"/>
      <c r="I78" s="138"/>
      <c r="J78" s="135">
        <v>8.1436050000000009</v>
      </c>
      <c r="K78" s="133"/>
      <c r="L78" s="136">
        <v>0.58543900000000004</v>
      </c>
      <c r="M78" s="137"/>
      <c r="N78" s="138"/>
      <c r="O78" s="135">
        <v>8.1436050000000009</v>
      </c>
      <c r="P78" s="133"/>
      <c r="Q78" s="136">
        <v>0.52466500000000005</v>
      </c>
      <c r="R78" s="137"/>
      <c r="S78" s="138"/>
      <c r="T78" s="135">
        <v>5.4091589999999998</v>
      </c>
      <c r="U78" s="133"/>
      <c r="V78" s="136">
        <v>1.3962490000000001</v>
      </c>
      <c r="W78" s="137"/>
    </row>
    <row r="79" spans="1:23" x14ac:dyDescent="0.25">
      <c r="A79" s="128" t="s">
        <v>470</v>
      </c>
      <c r="B79" s="129">
        <v>124</v>
      </c>
      <c r="C79" s="130" t="s">
        <v>2</v>
      </c>
      <c r="D79" s="131"/>
      <c r="E79" s="132">
        <v>0.99760700000000002</v>
      </c>
      <c r="F79" s="133"/>
      <c r="G79" s="134">
        <v>0.54368899999999998</v>
      </c>
      <c r="H79" s="133"/>
      <c r="I79" s="126"/>
      <c r="J79" s="135">
        <v>150.552156</v>
      </c>
      <c r="K79" s="133"/>
      <c r="L79" s="136">
        <v>10.8231</v>
      </c>
      <c r="M79" s="137"/>
      <c r="N79" s="126"/>
      <c r="O79" s="135" t="s">
        <v>136</v>
      </c>
      <c r="P79" s="133"/>
      <c r="Q79" s="136" t="s">
        <v>136</v>
      </c>
      <c r="R79" s="137"/>
      <c r="S79" s="139"/>
      <c r="T79" s="133">
        <v>100</v>
      </c>
      <c r="U79" s="135"/>
      <c r="V79" s="137">
        <v>25.812674000000001</v>
      </c>
      <c r="W79" s="140"/>
    </row>
    <row r="80" spans="1:23" x14ac:dyDescent="0.25">
      <c r="A80" s="128" t="s">
        <v>378</v>
      </c>
      <c r="B80" s="129">
        <v>125</v>
      </c>
      <c r="C80" s="130" t="s">
        <v>2</v>
      </c>
      <c r="D80" s="131"/>
      <c r="E80" s="132">
        <v>4.0969999999999999E-3</v>
      </c>
      <c r="F80" s="133"/>
      <c r="G80" s="134">
        <v>2.2330000000000002E-3</v>
      </c>
      <c r="H80" s="133"/>
      <c r="I80" s="126"/>
      <c r="J80" s="135">
        <v>0.61833700000000003</v>
      </c>
      <c r="K80" s="133"/>
      <c r="L80" s="136">
        <v>4.4451999999999998E-2</v>
      </c>
      <c r="M80" s="137"/>
      <c r="N80" s="126"/>
      <c r="O80" s="135" t="s">
        <v>136</v>
      </c>
      <c r="P80" s="133"/>
      <c r="Q80" s="136" t="s">
        <v>136</v>
      </c>
      <c r="R80" s="137"/>
      <c r="S80" s="126"/>
      <c r="T80" s="135">
        <v>0.41071299999999999</v>
      </c>
      <c r="U80" s="133"/>
      <c r="V80" s="136">
        <v>0.106016</v>
      </c>
      <c r="W80" s="137"/>
    </row>
    <row r="81" spans="1:23" x14ac:dyDescent="0.25">
      <c r="A81" s="128" t="s">
        <v>613</v>
      </c>
      <c r="B81" s="129">
        <v>127</v>
      </c>
      <c r="C81" s="130" t="s">
        <v>2</v>
      </c>
      <c r="D81" s="131"/>
      <c r="E81" s="132">
        <v>1.4420000000000001E-2</v>
      </c>
      <c r="F81" s="133"/>
      <c r="G81" s="134">
        <v>7.8589999999999997E-3</v>
      </c>
      <c r="H81" s="133"/>
      <c r="I81" s="138"/>
      <c r="J81" s="135" t="s">
        <v>136</v>
      </c>
      <c r="K81" s="133"/>
      <c r="L81" s="136" t="s">
        <v>136</v>
      </c>
      <c r="M81" s="137"/>
      <c r="N81" s="138"/>
      <c r="O81" s="135" t="s">
        <v>136</v>
      </c>
      <c r="P81" s="133"/>
      <c r="Q81" s="136" t="s">
        <v>136</v>
      </c>
      <c r="R81" s="137"/>
      <c r="S81" s="138"/>
      <c r="T81" s="135" t="s">
        <v>136</v>
      </c>
      <c r="U81" s="133"/>
      <c r="V81" s="136" t="s">
        <v>136</v>
      </c>
      <c r="W81" s="137"/>
    </row>
    <row r="82" spans="1:23" x14ac:dyDescent="0.25">
      <c r="A82" s="128" t="s">
        <v>214</v>
      </c>
      <c r="B82" s="129">
        <v>128</v>
      </c>
      <c r="C82" s="130" t="s">
        <v>2</v>
      </c>
      <c r="D82" s="131"/>
      <c r="E82" s="132">
        <v>1.358E-2</v>
      </c>
      <c r="F82" s="133"/>
      <c r="G82" s="134">
        <v>7.4009999999999996E-3</v>
      </c>
      <c r="H82" s="133"/>
      <c r="I82" s="138"/>
      <c r="J82" s="135" t="s">
        <v>136</v>
      </c>
      <c r="K82" s="133"/>
      <c r="L82" s="136" t="s">
        <v>136</v>
      </c>
      <c r="M82" s="137"/>
      <c r="N82" s="138"/>
      <c r="O82" s="135" t="s">
        <v>136</v>
      </c>
      <c r="P82" s="133"/>
      <c r="Q82" s="136" t="s">
        <v>136</v>
      </c>
      <c r="R82" s="137"/>
      <c r="S82" s="138"/>
      <c r="T82" s="135" t="s">
        <v>136</v>
      </c>
      <c r="U82" s="133"/>
      <c r="V82" s="136" t="s">
        <v>136</v>
      </c>
      <c r="W82" s="137"/>
    </row>
    <row r="83" spans="1:23" x14ac:dyDescent="0.25">
      <c r="A83" s="128" t="s">
        <v>535</v>
      </c>
      <c r="B83" s="129">
        <v>129</v>
      </c>
      <c r="C83" s="130" t="s">
        <v>2</v>
      </c>
      <c r="D83" s="131"/>
      <c r="E83" s="132">
        <v>4.9600999999999999E-2</v>
      </c>
      <c r="F83" s="133"/>
      <c r="G83" s="134">
        <v>2.7032E-2</v>
      </c>
      <c r="H83" s="133"/>
      <c r="I83" s="138"/>
      <c r="J83" s="135">
        <v>7.4853930000000002</v>
      </c>
      <c r="K83" s="133"/>
      <c r="L83" s="136">
        <v>0.53812000000000004</v>
      </c>
      <c r="M83" s="137"/>
      <c r="N83" s="138"/>
      <c r="O83" s="135">
        <v>7.4853930000000002</v>
      </c>
      <c r="P83" s="133"/>
      <c r="Q83" s="136">
        <v>0.48225899999999999</v>
      </c>
      <c r="R83" s="137"/>
      <c r="S83" s="138"/>
      <c r="T83" s="135">
        <v>4.9719600000000002</v>
      </c>
      <c r="U83" s="133"/>
      <c r="V83" s="136">
        <v>1.283396</v>
      </c>
      <c r="W83" s="137"/>
    </row>
    <row r="84" spans="1:23" x14ac:dyDescent="0.25">
      <c r="A84" s="128" t="s">
        <v>457</v>
      </c>
      <c r="B84" s="129">
        <v>130</v>
      </c>
      <c r="C84" s="130" t="s">
        <v>2</v>
      </c>
      <c r="D84" s="131"/>
      <c r="E84" s="132">
        <v>9.9576999999999999E-2</v>
      </c>
      <c r="F84" s="133"/>
      <c r="G84" s="134">
        <v>5.4268999999999998E-2</v>
      </c>
      <c r="H84" s="133"/>
      <c r="I84" s="138"/>
      <c r="J84" s="135">
        <v>15.027552</v>
      </c>
      <c r="K84" s="133"/>
      <c r="L84" s="136">
        <v>1.0803210000000001</v>
      </c>
      <c r="M84" s="137"/>
      <c r="N84" s="138"/>
      <c r="O84" s="135">
        <v>15.027552</v>
      </c>
      <c r="P84" s="133"/>
      <c r="Q84" s="136">
        <v>0.96817500000000001</v>
      </c>
      <c r="R84" s="137"/>
      <c r="S84" s="138"/>
      <c r="T84" s="135">
        <v>9.9816260000000003</v>
      </c>
      <c r="U84" s="133"/>
      <c r="V84" s="136">
        <v>2.5765250000000002</v>
      </c>
      <c r="W84" s="137"/>
    </row>
    <row r="85" spans="1:23" x14ac:dyDescent="0.25">
      <c r="A85" s="128" t="s">
        <v>215</v>
      </c>
      <c r="B85" s="129">
        <v>131</v>
      </c>
      <c r="C85" s="130" t="s">
        <v>2</v>
      </c>
      <c r="D85" s="131"/>
      <c r="E85" s="132">
        <v>2.2283000000000001E-2</v>
      </c>
      <c r="F85" s="133"/>
      <c r="G85" s="134">
        <v>1.2144E-2</v>
      </c>
      <c r="H85" s="133"/>
      <c r="I85" s="138"/>
      <c r="J85" s="135" t="s">
        <v>136</v>
      </c>
      <c r="K85" s="133"/>
      <c r="L85" s="136" t="s">
        <v>136</v>
      </c>
      <c r="M85" s="133"/>
      <c r="N85" s="138"/>
      <c r="O85" s="135" t="s">
        <v>136</v>
      </c>
      <c r="P85" s="133"/>
      <c r="Q85" s="136" t="s">
        <v>136</v>
      </c>
      <c r="R85" s="133"/>
      <c r="S85" s="138"/>
      <c r="T85" s="135" t="s">
        <v>136</v>
      </c>
      <c r="U85" s="133"/>
      <c r="V85" s="136" t="s">
        <v>136</v>
      </c>
      <c r="W85" s="133"/>
    </row>
    <row r="86" spans="1:23" x14ac:dyDescent="0.25">
      <c r="A86" s="128" t="s">
        <v>216</v>
      </c>
      <c r="B86" s="129">
        <v>132</v>
      </c>
      <c r="C86" s="130" t="s">
        <v>2</v>
      </c>
      <c r="D86" s="131"/>
      <c r="E86" s="132">
        <v>8.7360000000000007E-3</v>
      </c>
      <c r="F86" s="133"/>
      <c r="G86" s="134">
        <v>4.7609999999999996E-3</v>
      </c>
      <c r="H86" s="133"/>
      <c r="I86" s="126"/>
      <c r="J86" s="135" t="s">
        <v>136</v>
      </c>
      <c r="K86" s="133"/>
      <c r="L86" s="136" t="s">
        <v>136</v>
      </c>
      <c r="N86" s="126"/>
      <c r="O86" s="135" t="s">
        <v>136</v>
      </c>
      <c r="P86" s="133"/>
      <c r="Q86" s="136" t="s">
        <v>136</v>
      </c>
      <c r="S86" s="126"/>
      <c r="T86" s="135" t="s">
        <v>136</v>
      </c>
      <c r="U86" s="133"/>
      <c r="V86" s="136" t="s">
        <v>136</v>
      </c>
    </row>
    <row r="87" spans="1:23" x14ac:dyDescent="0.25">
      <c r="A87" s="128" t="s">
        <v>379</v>
      </c>
      <c r="B87" s="129">
        <v>134</v>
      </c>
      <c r="C87" s="130" t="s">
        <v>2</v>
      </c>
      <c r="D87" s="131"/>
      <c r="E87" s="132">
        <v>4.7898000000000003E-2</v>
      </c>
      <c r="F87" s="133"/>
      <c r="G87" s="134">
        <v>2.6103999999999999E-2</v>
      </c>
      <c r="H87" s="133"/>
      <c r="I87" s="138"/>
      <c r="J87" s="135">
        <v>7.2284220000000001</v>
      </c>
      <c r="K87" s="133"/>
      <c r="L87" s="136">
        <v>0.51964699999999997</v>
      </c>
      <c r="M87" s="137"/>
      <c r="N87" s="138"/>
      <c r="O87" s="135">
        <v>7.2284220000000001</v>
      </c>
      <c r="P87" s="133"/>
      <c r="Q87" s="136">
        <v>0.46570299999999998</v>
      </c>
      <c r="R87" s="137"/>
      <c r="S87" s="138"/>
      <c r="T87" s="135" t="s">
        <v>136</v>
      </c>
      <c r="U87" s="133"/>
      <c r="V87" s="136" t="s">
        <v>136</v>
      </c>
      <c r="W87" s="137"/>
    </row>
    <row r="88" spans="1:23" x14ac:dyDescent="0.25">
      <c r="A88" s="128" t="s">
        <v>536</v>
      </c>
      <c r="B88" s="129">
        <v>135</v>
      </c>
      <c r="C88" s="130" t="s">
        <v>2</v>
      </c>
      <c r="D88" s="131"/>
      <c r="E88" s="132">
        <v>0.10684200000000001</v>
      </c>
      <c r="F88" s="133"/>
      <c r="G88" s="134">
        <v>5.8228000000000002E-2</v>
      </c>
      <c r="H88" s="133"/>
      <c r="I88" s="126"/>
      <c r="J88" s="135">
        <v>16.123833999999999</v>
      </c>
      <c r="K88" s="133"/>
      <c r="L88" s="136">
        <v>1.1591320000000001</v>
      </c>
      <c r="M88" s="137"/>
      <c r="N88" s="126"/>
      <c r="O88" s="135">
        <v>16.123833999999999</v>
      </c>
      <c r="P88" s="133"/>
      <c r="Q88" s="136">
        <v>1.038805</v>
      </c>
      <c r="R88" s="137"/>
      <c r="S88" s="126"/>
      <c r="T88" s="135">
        <v>10.709799</v>
      </c>
      <c r="U88" s="133"/>
      <c r="V88" s="136">
        <v>2.7644860000000002</v>
      </c>
      <c r="W88" s="137"/>
    </row>
    <row r="89" spans="1:23" x14ac:dyDescent="0.25">
      <c r="A89" s="128" t="s">
        <v>391</v>
      </c>
      <c r="B89" s="129">
        <v>136</v>
      </c>
      <c r="C89" s="130" t="s">
        <v>2</v>
      </c>
      <c r="D89" s="131"/>
      <c r="E89" s="132">
        <v>0.63581699999999997</v>
      </c>
      <c r="F89" s="133"/>
      <c r="G89" s="134">
        <v>0.34651599999999999</v>
      </c>
      <c r="H89" s="133"/>
      <c r="I89" s="126"/>
      <c r="J89" s="135">
        <v>95.953258000000005</v>
      </c>
      <c r="K89" s="133"/>
      <c r="L89" s="136">
        <v>6.8980189999999997</v>
      </c>
      <c r="M89" s="137"/>
      <c r="N89" s="126"/>
      <c r="O89" s="135">
        <v>95.953258000000005</v>
      </c>
      <c r="P89" s="133"/>
      <c r="Q89" s="136">
        <v>6.1819490000000004</v>
      </c>
      <c r="R89" s="137"/>
      <c r="S89" s="126"/>
      <c r="T89" s="135">
        <v>63.734229999999997</v>
      </c>
      <c r="U89" s="133"/>
      <c r="V89" s="136">
        <v>16.451509000000001</v>
      </c>
      <c r="W89" s="137"/>
    </row>
    <row r="90" spans="1:23" x14ac:dyDescent="0.25">
      <c r="A90" s="128" t="s">
        <v>217</v>
      </c>
      <c r="B90" s="129">
        <v>137</v>
      </c>
      <c r="C90" s="130" t="s">
        <v>2</v>
      </c>
      <c r="D90" s="131"/>
      <c r="E90" s="132">
        <v>0.49772699999999997</v>
      </c>
      <c r="F90" s="133"/>
      <c r="G90" s="134">
        <v>0.271258</v>
      </c>
      <c r="H90" s="133"/>
      <c r="I90" s="126"/>
      <c r="J90" s="135" t="s">
        <v>136</v>
      </c>
      <c r="K90" s="133"/>
      <c r="L90" s="136" t="s">
        <v>136</v>
      </c>
      <c r="M90" s="137"/>
      <c r="N90" s="126"/>
      <c r="O90" s="135" t="s">
        <v>136</v>
      </c>
      <c r="P90" s="133"/>
      <c r="Q90" s="136" t="s">
        <v>136</v>
      </c>
      <c r="R90" s="137"/>
      <c r="S90" s="126"/>
      <c r="T90" s="135" t="s">
        <v>136</v>
      </c>
      <c r="U90" s="133"/>
      <c r="V90" s="136" t="s">
        <v>136</v>
      </c>
      <c r="W90" s="137"/>
    </row>
    <row r="91" spans="1:23" x14ac:dyDescent="0.25">
      <c r="A91" s="128" t="s">
        <v>614</v>
      </c>
      <c r="B91" s="129">
        <v>138</v>
      </c>
      <c r="C91" s="130" t="s">
        <v>2</v>
      </c>
      <c r="D91" s="131"/>
      <c r="E91" s="132">
        <v>1.7631000000000001E-2</v>
      </c>
      <c r="F91" s="133"/>
      <c r="G91" s="134">
        <v>9.6089999999999995E-3</v>
      </c>
      <c r="H91" s="133"/>
      <c r="I91" s="126"/>
      <c r="J91" s="135" t="s">
        <v>136</v>
      </c>
      <c r="K91" s="133"/>
      <c r="L91" s="136" t="s">
        <v>136</v>
      </c>
      <c r="M91" s="137"/>
      <c r="N91" s="126"/>
      <c r="O91" s="135" t="s">
        <v>136</v>
      </c>
      <c r="P91" s="133"/>
      <c r="Q91" s="136" t="s">
        <v>136</v>
      </c>
      <c r="R91" s="137"/>
      <c r="S91" s="126"/>
      <c r="T91" s="135" t="s">
        <v>136</v>
      </c>
      <c r="U91" s="133"/>
      <c r="V91" s="136" t="s">
        <v>136</v>
      </c>
      <c r="W91" s="137"/>
    </row>
    <row r="92" spans="1:23" x14ac:dyDescent="0.25">
      <c r="A92" s="128" t="s">
        <v>218</v>
      </c>
      <c r="B92" s="129">
        <v>139</v>
      </c>
      <c r="C92" s="130" t="s">
        <v>2</v>
      </c>
      <c r="D92" s="131"/>
      <c r="E92" s="132">
        <v>1.9889999999999999E-3</v>
      </c>
      <c r="F92" s="133"/>
      <c r="G92" s="134">
        <v>1.0839999999999999E-3</v>
      </c>
      <c r="H92" s="133"/>
      <c r="I92" s="126"/>
      <c r="J92" s="135" t="s">
        <v>136</v>
      </c>
      <c r="K92" s="133"/>
      <c r="L92" s="136" t="s">
        <v>136</v>
      </c>
      <c r="M92" s="137"/>
      <c r="N92" s="126"/>
      <c r="O92" s="135" t="s">
        <v>136</v>
      </c>
      <c r="P92" s="133"/>
      <c r="Q92" s="136" t="s">
        <v>136</v>
      </c>
      <c r="R92" s="137"/>
      <c r="S92" s="126"/>
      <c r="T92" s="135" t="s">
        <v>136</v>
      </c>
      <c r="U92" s="133"/>
      <c r="V92" s="136" t="s">
        <v>136</v>
      </c>
      <c r="W92" s="137"/>
    </row>
    <row r="93" spans="1:23" x14ac:dyDescent="0.25">
      <c r="A93" s="128" t="s">
        <v>537</v>
      </c>
      <c r="B93" s="129">
        <v>140</v>
      </c>
      <c r="C93" s="130" t="s">
        <v>2</v>
      </c>
      <c r="D93" s="131"/>
      <c r="E93" s="132">
        <v>0.13980400000000001</v>
      </c>
      <c r="F93" s="133"/>
      <c r="G93" s="134">
        <v>7.6191999999999996E-2</v>
      </c>
      <c r="H93" s="133"/>
      <c r="I93" s="126"/>
      <c r="J93" s="135">
        <v>21.098219</v>
      </c>
      <c r="K93" s="133"/>
      <c r="L93" s="136">
        <v>1.5167379999999999</v>
      </c>
      <c r="M93" s="137"/>
      <c r="N93" s="126"/>
      <c r="O93" s="135">
        <v>21.098219</v>
      </c>
      <c r="P93" s="133"/>
      <c r="Q93" s="136">
        <v>1.3592880000000001</v>
      </c>
      <c r="R93" s="137"/>
      <c r="S93" s="126"/>
      <c r="T93" s="135">
        <v>14.013894000000001</v>
      </c>
      <c r="U93" s="133"/>
      <c r="V93" s="136">
        <v>3.6173609999999998</v>
      </c>
      <c r="W93" s="137"/>
    </row>
    <row r="94" spans="1:23" x14ac:dyDescent="0.25">
      <c r="A94" s="128" t="s">
        <v>538</v>
      </c>
      <c r="B94" s="129">
        <v>141</v>
      </c>
      <c r="C94" s="130" t="s">
        <v>2</v>
      </c>
      <c r="D94" s="131"/>
      <c r="E94" s="132">
        <v>4.3888999999999997E-2</v>
      </c>
      <c r="F94" s="133"/>
      <c r="G94" s="134">
        <v>2.3918999999999999E-2</v>
      </c>
      <c r="H94" s="133"/>
      <c r="I94" s="126"/>
      <c r="J94" s="135">
        <v>6.6233769999999996</v>
      </c>
      <c r="K94" s="133"/>
      <c r="L94" s="136">
        <v>0.47615000000000002</v>
      </c>
      <c r="M94" s="137"/>
      <c r="N94" s="126"/>
      <c r="O94" s="135">
        <v>6.6233769999999996</v>
      </c>
      <c r="P94" s="133"/>
      <c r="Q94" s="136">
        <v>0.42672199999999999</v>
      </c>
      <c r="R94" s="137"/>
      <c r="S94" s="126"/>
      <c r="T94" s="135">
        <v>4.3993900000000004</v>
      </c>
      <c r="U94" s="133"/>
      <c r="V94" s="136">
        <v>1.1355999999999999</v>
      </c>
      <c r="W94" s="137"/>
    </row>
    <row r="95" spans="1:23" x14ac:dyDescent="0.25">
      <c r="A95" s="128" t="s">
        <v>219</v>
      </c>
      <c r="B95" s="129">
        <v>142</v>
      </c>
      <c r="C95" s="130" t="s">
        <v>2</v>
      </c>
      <c r="D95" s="131"/>
      <c r="E95" s="132">
        <v>0.124545</v>
      </c>
      <c r="F95" s="133"/>
      <c r="G95" s="134">
        <v>6.7876000000000006E-2</v>
      </c>
      <c r="H95" s="133"/>
      <c r="I95" s="138"/>
      <c r="J95" s="135" t="s">
        <v>136</v>
      </c>
      <c r="K95" s="133"/>
      <c r="L95" s="136" t="s">
        <v>136</v>
      </c>
      <c r="M95" s="137"/>
      <c r="N95" s="138"/>
      <c r="O95" s="135" t="s">
        <v>136</v>
      </c>
      <c r="P95" s="133"/>
      <c r="Q95" s="136" t="s">
        <v>136</v>
      </c>
      <c r="R95" s="137"/>
      <c r="S95" s="138"/>
      <c r="T95" s="135" t="s">
        <v>136</v>
      </c>
      <c r="U95" s="133"/>
      <c r="V95" s="136" t="s">
        <v>136</v>
      </c>
      <c r="W95" s="137"/>
    </row>
    <row r="96" spans="1:23" x14ac:dyDescent="0.25">
      <c r="A96" s="128" t="s">
        <v>220</v>
      </c>
      <c r="B96" s="129">
        <v>143</v>
      </c>
      <c r="C96" s="130" t="s">
        <v>2</v>
      </c>
      <c r="D96" s="131"/>
      <c r="E96" s="132">
        <v>5.7800000000000004E-3</v>
      </c>
      <c r="F96" s="133"/>
      <c r="G96" s="134">
        <v>3.15E-3</v>
      </c>
      <c r="H96" s="133"/>
      <c r="I96" s="138"/>
      <c r="J96" s="135" t="s">
        <v>136</v>
      </c>
      <c r="K96" s="133"/>
      <c r="L96" s="136" t="s">
        <v>136</v>
      </c>
      <c r="M96" s="137"/>
      <c r="N96" s="138"/>
      <c r="O96" s="135">
        <v>0.87226199999999998</v>
      </c>
      <c r="P96" s="133"/>
      <c r="Q96" s="136">
        <v>5.6196999999999997E-2</v>
      </c>
      <c r="R96" s="137"/>
      <c r="S96" s="138"/>
      <c r="T96" s="135" t="s">
        <v>136</v>
      </c>
      <c r="U96" s="133"/>
      <c r="V96" s="136" t="s">
        <v>136</v>
      </c>
      <c r="W96" s="137"/>
    </row>
    <row r="97" spans="1:23" x14ac:dyDescent="0.25">
      <c r="A97" s="128" t="s">
        <v>539</v>
      </c>
      <c r="B97" s="129">
        <v>145</v>
      </c>
      <c r="C97" s="130" t="s">
        <v>2</v>
      </c>
      <c r="D97" s="131"/>
      <c r="E97" s="132">
        <v>0.22944700000000001</v>
      </c>
      <c r="F97" s="133"/>
      <c r="G97" s="134">
        <v>0.12504699999999999</v>
      </c>
      <c r="H97" s="133"/>
      <c r="I97" s="138"/>
      <c r="J97" s="135">
        <v>34.626589000000003</v>
      </c>
      <c r="K97" s="133"/>
      <c r="L97" s="136">
        <v>2.4892840000000001</v>
      </c>
      <c r="M97" s="137"/>
      <c r="N97" s="138"/>
      <c r="O97" s="135">
        <v>34.626589000000003</v>
      </c>
      <c r="P97" s="133"/>
      <c r="Q97" s="136">
        <v>2.2308759999999999</v>
      </c>
      <c r="R97" s="137"/>
      <c r="S97" s="138"/>
      <c r="T97" s="135" t="s">
        <v>136</v>
      </c>
      <c r="U97" s="133"/>
      <c r="V97" s="136" t="s">
        <v>136</v>
      </c>
      <c r="W97" s="137"/>
    </row>
    <row r="98" spans="1:23" x14ac:dyDescent="0.25">
      <c r="A98" s="128" t="s">
        <v>221</v>
      </c>
      <c r="B98" s="129">
        <v>146</v>
      </c>
      <c r="C98" s="130" t="s">
        <v>2</v>
      </c>
      <c r="D98" s="131"/>
      <c r="E98" s="132">
        <v>0.64904300000000004</v>
      </c>
      <c r="F98" s="133"/>
      <c r="G98" s="134">
        <v>0.35372399999999998</v>
      </c>
      <c r="H98" s="133"/>
      <c r="I98" s="126"/>
      <c r="J98" s="135" t="s">
        <v>136</v>
      </c>
      <c r="K98" s="133"/>
      <c r="L98" s="136" t="s">
        <v>136</v>
      </c>
      <c r="M98" s="137"/>
      <c r="N98" s="126"/>
      <c r="O98" s="135" t="s">
        <v>136</v>
      </c>
      <c r="P98" s="133"/>
      <c r="Q98" s="136" t="s">
        <v>136</v>
      </c>
      <c r="R98" s="137"/>
      <c r="S98" s="126"/>
      <c r="T98" s="135" t="s">
        <v>136</v>
      </c>
      <c r="U98" s="133"/>
      <c r="V98" s="136" t="s">
        <v>136</v>
      </c>
      <c r="W98" s="137"/>
    </row>
    <row r="99" spans="1:23" x14ac:dyDescent="0.25">
      <c r="A99" s="128" t="s">
        <v>222</v>
      </c>
      <c r="B99" s="129">
        <v>149</v>
      </c>
      <c r="C99" s="130" t="s">
        <v>2</v>
      </c>
      <c r="D99" s="131"/>
      <c r="E99" s="132">
        <v>3.7789000000000003E-2</v>
      </c>
      <c r="F99" s="133"/>
      <c r="G99" s="134">
        <v>2.0594999999999999E-2</v>
      </c>
      <c r="H99" s="133"/>
      <c r="I99" s="138"/>
      <c r="J99" s="135" t="s">
        <v>136</v>
      </c>
      <c r="K99" s="133"/>
      <c r="L99" s="136" t="s">
        <v>136</v>
      </c>
      <c r="M99" s="137"/>
      <c r="N99" s="138"/>
      <c r="O99" s="135" t="s">
        <v>136</v>
      </c>
      <c r="P99" s="133"/>
      <c r="Q99" s="136" t="s">
        <v>136</v>
      </c>
      <c r="R99" s="137"/>
      <c r="S99" s="138"/>
      <c r="T99" s="135" t="s">
        <v>136</v>
      </c>
      <c r="U99" s="133"/>
      <c r="V99" s="136" t="s">
        <v>136</v>
      </c>
      <c r="W99" s="137"/>
    </row>
    <row r="100" spans="1:23" x14ac:dyDescent="0.25">
      <c r="A100" s="128" t="s">
        <v>137</v>
      </c>
      <c r="B100" s="129">
        <v>150</v>
      </c>
      <c r="C100" s="130">
        <v>157</v>
      </c>
      <c r="D100" s="131"/>
      <c r="E100" s="132" t="s">
        <v>2</v>
      </c>
      <c r="F100" s="133"/>
      <c r="G100" s="134" t="s">
        <v>2</v>
      </c>
      <c r="H100" s="133"/>
      <c r="I100" s="126"/>
      <c r="J100" s="135" t="s">
        <v>136</v>
      </c>
      <c r="K100" s="133"/>
      <c r="L100" s="136" t="s">
        <v>136</v>
      </c>
      <c r="M100" s="137"/>
      <c r="N100" s="126"/>
      <c r="O100" s="135" t="s">
        <v>136</v>
      </c>
      <c r="P100" s="133"/>
      <c r="Q100" s="136" t="s">
        <v>136</v>
      </c>
      <c r="R100" s="137"/>
      <c r="S100" s="126"/>
      <c r="T100" s="135" t="s">
        <v>136</v>
      </c>
      <c r="U100" s="133"/>
      <c r="V100" s="136" t="s">
        <v>136</v>
      </c>
      <c r="W100" s="137"/>
    </row>
    <row r="101" spans="1:23" x14ac:dyDescent="0.25">
      <c r="A101" s="128" t="s">
        <v>223</v>
      </c>
      <c r="B101" s="129">
        <v>151</v>
      </c>
      <c r="C101" s="130" t="s">
        <v>2</v>
      </c>
      <c r="D101" s="131"/>
      <c r="E101" s="132">
        <v>1.5594999999999999E-2</v>
      </c>
      <c r="F101" s="133"/>
      <c r="G101" s="134">
        <v>8.4989999999999996E-3</v>
      </c>
      <c r="H101" s="133"/>
      <c r="I101" s="138"/>
      <c r="J101" s="135" t="s">
        <v>136</v>
      </c>
      <c r="K101" s="133"/>
      <c r="L101" s="136" t="s">
        <v>136</v>
      </c>
      <c r="M101" s="137"/>
      <c r="N101" s="138"/>
      <c r="O101" s="135" t="s">
        <v>136</v>
      </c>
      <c r="P101" s="133"/>
      <c r="Q101" s="136" t="s">
        <v>136</v>
      </c>
      <c r="R101" s="137"/>
      <c r="S101" s="138"/>
      <c r="T101" s="135" t="s">
        <v>136</v>
      </c>
      <c r="U101" s="133"/>
      <c r="V101" s="136" t="s">
        <v>136</v>
      </c>
      <c r="W101" s="137"/>
    </row>
    <row r="102" spans="1:23" x14ac:dyDescent="0.25">
      <c r="A102" s="128" t="s">
        <v>453</v>
      </c>
      <c r="B102" s="129">
        <v>153</v>
      </c>
      <c r="C102" s="130" t="s">
        <v>2</v>
      </c>
      <c r="D102" s="131"/>
      <c r="E102" s="132">
        <v>2.189E-3</v>
      </c>
      <c r="F102" s="133"/>
      <c r="G102" s="134">
        <v>1.193E-3</v>
      </c>
      <c r="H102" s="133"/>
      <c r="I102" s="138"/>
      <c r="J102" s="135" t="s">
        <v>136</v>
      </c>
      <c r="K102" s="133"/>
      <c r="L102" s="136" t="s">
        <v>136</v>
      </c>
      <c r="M102" s="137"/>
      <c r="N102" s="138"/>
      <c r="O102" s="135" t="s">
        <v>136</v>
      </c>
      <c r="P102" s="133"/>
      <c r="Q102" s="136" t="s">
        <v>136</v>
      </c>
      <c r="R102" s="137"/>
      <c r="S102" s="138"/>
      <c r="T102" s="135" t="s">
        <v>136</v>
      </c>
      <c r="U102" s="133"/>
      <c r="V102" s="136" t="s">
        <v>136</v>
      </c>
      <c r="W102" s="137"/>
    </row>
    <row r="103" spans="1:23" x14ac:dyDescent="0.25">
      <c r="A103" s="128" t="s">
        <v>224</v>
      </c>
      <c r="B103" s="129">
        <v>154</v>
      </c>
      <c r="C103" s="130" t="s">
        <v>2</v>
      </c>
      <c r="D103" s="131"/>
      <c r="E103" s="132">
        <v>1.5409000000000001E-2</v>
      </c>
      <c r="F103" s="133"/>
      <c r="G103" s="134">
        <v>8.3979999999999992E-3</v>
      </c>
      <c r="H103" s="133"/>
      <c r="I103" s="126"/>
      <c r="J103" s="135" t="s">
        <v>136</v>
      </c>
      <c r="K103" s="133"/>
      <c r="L103" s="136" t="s">
        <v>136</v>
      </c>
      <c r="M103" s="137"/>
      <c r="N103" s="126"/>
      <c r="O103" s="135">
        <v>2.3254779999999999</v>
      </c>
      <c r="P103" s="133"/>
      <c r="Q103" s="136">
        <v>0.14982300000000001</v>
      </c>
      <c r="R103" s="137"/>
      <c r="S103" s="126"/>
      <c r="T103" s="135" t="s">
        <v>136</v>
      </c>
      <c r="U103" s="133"/>
      <c r="V103" s="136" t="s">
        <v>136</v>
      </c>
      <c r="W103" s="137"/>
    </row>
    <row r="104" spans="1:23" x14ac:dyDescent="0.25">
      <c r="A104" s="128" t="s">
        <v>225</v>
      </c>
      <c r="B104" s="129">
        <v>155</v>
      </c>
      <c r="C104" s="130" t="s">
        <v>2</v>
      </c>
      <c r="D104" s="131"/>
      <c r="E104" s="132">
        <v>6.7080000000000004E-3</v>
      </c>
      <c r="F104" s="133"/>
      <c r="G104" s="134">
        <v>3.656E-3</v>
      </c>
      <c r="H104" s="133"/>
      <c r="I104" s="138"/>
      <c r="J104" s="135" t="s">
        <v>136</v>
      </c>
      <c r="K104" s="133"/>
      <c r="L104" s="136" t="s">
        <v>136</v>
      </c>
      <c r="M104" s="137"/>
      <c r="N104" s="138"/>
      <c r="O104" s="135" t="s">
        <v>136</v>
      </c>
      <c r="P104" s="133"/>
      <c r="Q104" s="136" t="s">
        <v>136</v>
      </c>
      <c r="R104" s="137"/>
      <c r="S104" s="138"/>
      <c r="T104" s="135" t="s">
        <v>136</v>
      </c>
      <c r="U104" s="133"/>
      <c r="V104" s="136" t="s">
        <v>136</v>
      </c>
      <c r="W104" s="137"/>
    </row>
    <row r="105" spans="1:23" x14ac:dyDescent="0.25">
      <c r="A105" s="128" t="s">
        <v>226</v>
      </c>
      <c r="B105" s="129">
        <v>156</v>
      </c>
      <c r="C105" s="130" t="s">
        <v>2</v>
      </c>
      <c r="D105" s="131"/>
      <c r="E105" s="132">
        <v>1.2130000000000001E-3</v>
      </c>
      <c r="F105" s="133"/>
      <c r="G105" s="134">
        <v>6.6100000000000002E-4</v>
      </c>
      <c r="H105" s="133"/>
      <c r="I105" s="138"/>
      <c r="J105" s="135" t="s">
        <v>136</v>
      </c>
      <c r="K105" s="133"/>
      <c r="L105" s="136" t="s">
        <v>136</v>
      </c>
      <c r="M105" s="133"/>
      <c r="N105" s="138"/>
      <c r="O105" s="135" t="s">
        <v>136</v>
      </c>
      <c r="P105" s="133"/>
      <c r="Q105" s="136" t="s">
        <v>136</v>
      </c>
      <c r="R105" s="133"/>
      <c r="S105" s="138"/>
      <c r="T105" s="135" t="s">
        <v>136</v>
      </c>
      <c r="U105" s="133"/>
      <c r="V105" s="136" t="s">
        <v>136</v>
      </c>
      <c r="W105" s="141"/>
    </row>
    <row r="106" spans="1:23" x14ac:dyDescent="0.25">
      <c r="A106" s="128" t="s">
        <v>227</v>
      </c>
      <c r="B106" s="129">
        <v>157</v>
      </c>
      <c r="C106" s="130" t="s">
        <v>2</v>
      </c>
      <c r="D106" s="131"/>
      <c r="E106" s="132">
        <v>0.72395799999999999</v>
      </c>
      <c r="F106" s="133"/>
      <c r="G106" s="134">
        <v>0.39455200000000001</v>
      </c>
      <c r="H106" s="133"/>
      <c r="I106" s="126"/>
      <c r="J106" s="135">
        <v>54.627419000000003</v>
      </c>
      <c r="K106" s="133"/>
      <c r="L106" s="136">
        <v>3.9271310000000001</v>
      </c>
      <c r="M106" s="133" t="s">
        <v>138</v>
      </c>
      <c r="N106" s="126"/>
      <c r="O106" s="135" t="s">
        <v>136</v>
      </c>
      <c r="P106" s="133"/>
      <c r="Q106" s="136" t="s">
        <v>136</v>
      </c>
      <c r="S106" s="126"/>
      <c r="T106" s="135">
        <v>36.284714000000001</v>
      </c>
      <c r="U106" s="133"/>
      <c r="V106" s="136">
        <v>9.3660549999999994</v>
      </c>
      <c r="W106" s="133" t="s">
        <v>138</v>
      </c>
    </row>
    <row r="107" spans="1:23" x14ac:dyDescent="0.25">
      <c r="A107" s="128" t="s">
        <v>228</v>
      </c>
      <c r="B107" s="129">
        <v>158</v>
      </c>
      <c r="C107" s="130" t="s">
        <v>2</v>
      </c>
      <c r="D107" s="131"/>
      <c r="E107" s="132">
        <v>1.3910000000000001E-3</v>
      </c>
      <c r="F107" s="133"/>
      <c r="G107" s="134">
        <v>7.5799999999999999E-4</v>
      </c>
      <c r="H107" s="133"/>
      <c r="I107" s="126"/>
      <c r="J107" s="135" t="s">
        <v>136</v>
      </c>
      <c r="K107" s="133"/>
      <c r="L107" s="136" t="s">
        <v>136</v>
      </c>
      <c r="M107" s="133"/>
      <c r="N107" s="126"/>
      <c r="O107" s="135" t="s">
        <v>136</v>
      </c>
      <c r="P107" s="133"/>
      <c r="Q107" s="136" t="s">
        <v>136</v>
      </c>
      <c r="R107" s="137"/>
      <c r="S107" s="126"/>
      <c r="T107" s="135" t="s">
        <v>136</v>
      </c>
      <c r="U107" s="133"/>
      <c r="V107" s="136" t="s">
        <v>136</v>
      </c>
      <c r="W107" s="133"/>
    </row>
    <row r="108" spans="1:23" x14ac:dyDescent="0.25">
      <c r="A108" s="128" t="s">
        <v>540</v>
      </c>
      <c r="B108" s="129">
        <v>159</v>
      </c>
      <c r="C108" s="130" t="s">
        <v>2</v>
      </c>
      <c r="D108" s="131"/>
      <c r="E108" s="132">
        <v>3.3854000000000002E-2</v>
      </c>
      <c r="F108" s="133"/>
      <c r="G108" s="134">
        <v>1.8450000000000001E-2</v>
      </c>
      <c r="H108" s="133"/>
      <c r="I108" s="126"/>
      <c r="J108" s="135">
        <v>5.1089640000000003</v>
      </c>
      <c r="K108" s="133"/>
      <c r="L108" s="136">
        <v>0.36728</v>
      </c>
      <c r="M108" s="137"/>
      <c r="N108" s="126"/>
      <c r="O108" s="135">
        <v>5.1089640000000003</v>
      </c>
      <c r="P108" s="133"/>
      <c r="Q108" s="136">
        <v>0.329154</v>
      </c>
      <c r="R108" s="137"/>
      <c r="S108" s="126"/>
      <c r="T108" s="135" t="s">
        <v>136</v>
      </c>
      <c r="U108" s="133"/>
      <c r="V108" s="136" t="s">
        <v>136</v>
      </c>
      <c r="W108" s="137"/>
    </row>
    <row r="109" spans="1:23" x14ac:dyDescent="0.25">
      <c r="A109" s="128" t="s">
        <v>229</v>
      </c>
      <c r="B109" s="129">
        <v>164</v>
      </c>
      <c r="C109" s="130">
        <v>490</v>
      </c>
      <c r="D109" s="131"/>
      <c r="E109" s="132" t="s">
        <v>2</v>
      </c>
      <c r="F109" s="133"/>
      <c r="G109" s="134" t="s">
        <v>2</v>
      </c>
      <c r="H109" s="133"/>
      <c r="I109" s="126"/>
      <c r="J109" s="135" t="s">
        <v>136</v>
      </c>
      <c r="K109" s="133"/>
      <c r="L109" s="136" t="s">
        <v>136</v>
      </c>
      <c r="M109" s="137"/>
      <c r="N109" s="126"/>
      <c r="O109" s="135" t="s">
        <v>136</v>
      </c>
      <c r="P109" s="133"/>
      <c r="Q109" s="136" t="s">
        <v>136</v>
      </c>
      <c r="R109" s="137"/>
      <c r="S109" s="126"/>
      <c r="T109" s="135" t="s">
        <v>136</v>
      </c>
      <c r="U109" s="133"/>
      <c r="V109" s="136" t="s">
        <v>136</v>
      </c>
      <c r="W109" s="137"/>
    </row>
    <row r="110" spans="1:23" x14ac:dyDescent="0.25">
      <c r="A110" s="128" t="s">
        <v>230</v>
      </c>
      <c r="B110" s="129">
        <v>165</v>
      </c>
      <c r="C110" s="130">
        <v>490</v>
      </c>
      <c r="D110" s="131"/>
      <c r="E110" s="132" t="s">
        <v>2</v>
      </c>
      <c r="F110" s="133"/>
      <c r="G110" s="134" t="s">
        <v>2</v>
      </c>
      <c r="H110" s="133"/>
      <c r="I110" s="138"/>
      <c r="J110" s="135" t="s">
        <v>136</v>
      </c>
      <c r="K110" s="133"/>
      <c r="L110" s="136" t="s">
        <v>136</v>
      </c>
      <c r="M110" s="137"/>
      <c r="N110" s="138"/>
      <c r="O110" s="135" t="s">
        <v>136</v>
      </c>
      <c r="P110" s="133"/>
      <c r="Q110" s="136" t="s">
        <v>136</v>
      </c>
      <c r="R110" s="137"/>
      <c r="S110" s="138"/>
      <c r="T110" s="135" t="s">
        <v>136</v>
      </c>
      <c r="U110" s="133"/>
      <c r="V110" s="136" t="s">
        <v>136</v>
      </c>
      <c r="W110" s="137"/>
    </row>
    <row r="111" spans="1:23" x14ac:dyDescent="0.25">
      <c r="A111" s="128" t="s">
        <v>231</v>
      </c>
      <c r="B111" s="129">
        <v>179</v>
      </c>
      <c r="C111" s="130" t="s">
        <v>2</v>
      </c>
      <c r="D111" s="131"/>
      <c r="E111" s="132">
        <v>5.4749999999999998E-3</v>
      </c>
      <c r="F111" s="133"/>
      <c r="G111" s="134">
        <v>2.9840000000000001E-3</v>
      </c>
      <c r="H111" s="133"/>
      <c r="I111" s="138"/>
      <c r="J111" s="135" t="s">
        <v>136</v>
      </c>
      <c r="K111" s="133"/>
      <c r="L111" s="136" t="s">
        <v>136</v>
      </c>
      <c r="M111" s="137"/>
      <c r="N111" s="138"/>
      <c r="O111" s="135">
        <v>0.826295</v>
      </c>
      <c r="P111" s="133"/>
      <c r="Q111" s="136">
        <v>5.3234999999999998E-2</v>
      </c>
      <c r="R111" s="137"/>
      <c r="S111" s="138"/>
      <c r="T111" s="135" t="s">
        <v>136</v>
      </c>
      <c r="U111" s="133"/>
      <c r="V111" s="136" t="s">
        <v>136</v>
      </c>
      <c r="W111" s="137"/>
    </row>
    <row r="112" spans="1:23" x14ac:dyDescent="0.25">
      <c r="A112" s="128" t="s">
        <v>232</v>
      </c>
      <c r="B112" s="129">
        <v>180</v>
      </c>
      <c r="C112" s="130" t="s">
        <v>2</v>
      </c>
      <c r="D112" s="131"/>
      <c r="E112" s="132">
        <v>6.417E-3</v>
      </c>
      <c r="F112" s="133"/>
      <c r="G112" s="134">
        <v>3.4970000000000001E-3</v>
      </c>
      <c r="H112" s="133"/>
      <c r="I112" s="126"/>
      <c r="J112" s="135">
        <v>0.96834900000000002</v>
      </c>
      <c r="K112" s="133"/>
      <c r="L112" s="136">
        <v>6.9613999999999995E-2</v>
      </c>
      <c r="M112" s="137"/>
      <c r="N112" s="126"/>
      <c r="O112" s="135">
        <v>0.96834900000000002</v>
      </c>
      <c r="P112" s="133"/>
      <c r="Q112" s="136">
        <v>6.2387999999999999E-2</v>
      </c>
      <c r="R112" s="137"/>
      <c r="S112" s="126"/>
      <c r="T112" s="135" t="s">
        <v>136</v>
      </c>
      <c r="U112" s="133"/>
      <c r="V112" s="136" t="s">
        <v>136</v>
      </c>
      <c r="W112" s="137"/>
    </row>
    <row r="113" spans="1:23" x14ac:dyDescent="0.25">
      <c r="A113" s="128" t="s">
        <v>233</v>
      </c>
      <c r="B113" s="129">
        <v>181</v>
      </c>
      <c r="C113" s="130" t="s">
        <v>2</v>
      </c>
      <c r="D113" s="131"/>
      <c r="E113" s="132">
        <v>5.1858000000000001E-2</v>
      </c>
      <c r="F113" s="133"/>
      <c r="G113" s="134">
        <v>2.8261999999999999E-2</v>
      </c>
      <c r="H113" s="133"/>
      <c r="I113" s="138"/>
      <c r="J113" s="135" t="s">
        <v>136</v>
      </c>
      <c r="K113" s="133"/>
      <c r="L113" s="136" t="s">
        <v>136</v>
      </c>
      <c r="M113" s="137"/>
      <c r="N113" s="138"/>
      <c r="O113" s="135" t="s">
        <v>136</v>
      </c>
      <c r="P113" s="133"/>
      <c r="Q113" s="136" t="s">
        <v>136</v>
      </c>
      <c r="R113" s="137"/>
      <c r="S113" s="138"/>
      <c r="T113" s="135" t="s">
        <v>136</v>
      </c>
      <c r="U113" s="133"/>
      <c r="V113" s="136" t="s">
        <v>136</v>
      </c>
      <c r="W113" s="137"/>
    </row>
    <row r="114" spans="1:23" x14ac:dyDescent="0.25">
      <c r="A114" s="128" t="s">
        <v>234</v>
      </c>
      <c r="B114" s="129">
        <v>182</v>
      </c>
      <c r="C114" s="130" t="s">
        <v>2</v>
      </c>
      <c r="D114" s="131"/>
      <c r="E114" s="132">
        <v>0.18151999999999999</v>
      </c>
      <c r="F114" s="133"/>
      <c r="G114" s="134">
        <v>9.8927000000000001E-2</v>
      </c>
      <c r="H114" s="133"/>
      <c r="I114" s="138"/>
      <c r="J114" s="135" t="s">
        <v>136</v>
      </c>
      <c r="K114" s="133"/>
      <c r="L114" s="136" t="s">
        <v>136</v>
      </c>
      <c r="M114" s="137"/>
      <c r="N114" s="138"/>
      <c r="O114" s="135" t="s">
        <v>136</v>
      </c>
      <c r="P114" s="133"/>
      <c r="Q114" s="136" t="s">
        <v>136</v>
      </c>
      <c r="R114" s="137"/>
      <c r="S114" s="138"/>
      <c r="T114" s="135" t="s">
        <v>136</v>
      </c>
      <c r="U114" s="133"/>
      <c r="V114" s="136" t="s">
        <v>136</v>
      </c>
      <c r="W114" s="137"/>
    </row>
    <row r="115" spans="1:23" x14ac:dyDescent="0.25">
      <c r="A115" s="128" t="s">
        <v>235</v>
      </c>
      <c r="B115" s="129">
        <v>183</v>
      </c>
      <c r="C115" s="130" t="s">
        <v>2</v>
      </c>
      <c r="D115" s="131"/>
      <c r="E115" s="132">
        <v>0.15861900000000001</v>
      </c>
      <c r="F115" s="133"/>
      <c r="G115" s="134">
        <v>8.6445999999999995E-2</v>
      </c>
      <c r="H115" s="133"/>
      <c r="I115" s="138"/>
      <c r="J115" s="135" t="s">
        <v>136</v>
      </c>
      <c r="K115" s="133"/>
      <c r="L115" s="136" t="s">
        <v>136</v>
      </c>
      <c r="M115" s="137"/>
      <c r="N115" s="138"/>
      <c r="O115" s="135" t="s">
        <v>136</v>
      </c>
      <c r="P115" s="133"/>
      <c r="Q115" s="136" t="s">
        <v>136</v>
      </c>
      <c r="R115" s="137"/>
      <c r="S115" s="138"/>
      <c r="T115" s="135" t="s">
        <v>136</v>
      </c>
      <c r="U115" s="133"/>
      <c r="V115" s="136" t="s">
        <v>136</v>
      </c>
      <c r="W115" s="137"/>
    </row>
    <row r="116" spans="1:23" x14ac:dyDescent="0.25">
      <c r="A116" s="128" t="s">
        <v>236</v>
      </c>
      <c r="B116" s="129">
        <v>184</v>
      </c>
      <c r="C116" s="130" t="s">
        <v>2</v>
      </c>
      <c r="D116" s="131"/>
      <c r="E116" s="132">
        <v>0.54989699999999997</v>
      </c>
      <c r="F116" s="133"/>
      <c r="G116" s="134">
        <v>0.29969000000000001</v>
      </c>
      <c r="H116" s="133"/>
      <c r="I116" s="138"/>
      <c r="J116" s="135" t="s">
        <v>136</v>
      </c>
      <c r="K116" s="133"/>
      <c r="L116" s="136" t="s">
        <v>136</v>
      </c>
      <c r="M116" s="137"/>
      <c r="N116" s="138"/>
      <c r="O116" s="135" t="s">
        <v>136</v>
      </c>
      <c r="P116" s="133"/>
      <c r="Q116" s="136" t="s">
        <v>136</v>
      </c>
      <c r="R116" s="137"/>
      <c r="S116" s="138"/>
      <c r="T116" s="135" t="s">
        <v>136</v>
      </c>
      <c r="U116" s="133"/>
      <c r="V116" s="136" t="s">
        <v>136</v>
      </c>
      <c r="W116" s="137"/>
    </row>
    <row r="117" spans="1:23" x14ac:dyDescent="0.25">
      <c r="A117" s="128" t="s">
        <v>237</v>
      </c>
      <c r="B117" s="129">
        <v>185</v>
      </c>
      <c r="C117" s="130" t="s">
        <v>2</v>
      </c>
      <c r="D117" s="131"/>
      <c r="E117" s="132">
        <v>1.133888</v>
      </c>
      <c r="F117" s="133"/>
      <c r="G117" s="134">
        <v>0.61796099999999998</v>
      </c>
      <c r="H117" s="133"/>
      <c r="I117" s="138"/>
      <c r="J117" s="135" t="s">
        <v>136</v>
      </c>
      <c r="K117" s="133"/>
      <c r="L117" s="136" t="s">
        <v>136</v>
      </c>
      <c r="M117" s="137"/>
      <c r="N117" s="138"/>
      <c r="O117" s="135" t="s">
        <v>136</v>
      </c>
      <c r="P117" s="133"/>
      <c r="Q117" s="136" t="s">
        <v>136</v>
      </c>
      <c r="R117" s="137"/>
      <c r="S117" s="138"/>
      <c r="T117" s="135" t="s">
        <v>136</v>
      </c>
      <c r="U117" s="133"/>
      <c r="V117" s="136" t="s">
        <v>136</v>
      </c>
      <c r="W117" s="137"/>
    </row>
    <row r="118" spans="1:23" x14ac:dyDescent="0.25">
      <c r="A118" s="128" t="s">
        <v>238</v>
      </c>
      <c r="B118" s="129">
        <v>186</v>
      </c>
      <c r="C118" s="130" t="s">
        <v>2</v>
      </c>
      <c r="D118" s="131"/>
      <c r="E118" s="132">
        <v>4.0447999999999998E-2</v>
      </c>
      <c r="F118" s="133"/>
      <c r="G118" s="134">
        <v>2.2044000000000001E-2</v>
      </c>
      <c r="H118" s="133"/>
      <c r="I118" s="138"/>
      <c r="J118" s="135" t="s">
        <v>136</v>
      </c>
      <c r="K118" s="133"/>
      <c r="L118" s="136" t="s">
        <v>136</v>
      </c>
      <c r="M118" s="137"/>
      <c r="N118" s="138"/>
      <c r="O118" s="135" t="s">
        <v>136</v>
      </c>
      <c r="P118" s="133"/>
      <c r="Q118" s="136" t="s">
        <v>136</v>
      </c>
      <c r="R118" s="137"/>
      <c r="S118" s="138"/>
      <c r="T118" s="135" t="s">
        <v>136</v>
      </c>
      <c r="U118" s="133"/>
      <c r="V118" s="136" t="s">
        <v>136</v>
      </c>
      <c r="W118" s="137"/>
    </row>
    <row r="119" spans="1:23" x14ac:dyDescent="0.25">
      <c r="A119" s="128" t="s">
        <v>421</v>
      </c>
      <c r="B119" s="129">
        <v>188</v>
      </c>
      <c r="C119" s="130" t="s">
        <v>2</v>
      </c>
      <c r="D119" s="131"/>
      <c r="E119" s="132">
        <v>0.126169</v>
      </c>
      <c r="F119" s="133"/>
      <c r="G119" s="134">
        <v>6.8761000000000003E-2</v>
      </c>
      <c r="H119" s="133"/>
      <c r="I119" s="138"/>
      <c r="J119" s="135">
        <v>19.040512</v>
      </c>
      <c r="K119" s="133"/>
      <c r="L119" s="136">
        <v>1.3688100000000001</v>
      </c>
      <c r="M119" s="137"/>
      <c r="N119" s="138"/>
      <c r="O119" s="135" t="s">
        <v>136</v>
      </c>
      <c r="P119" s="133"/>
      <c r="Q119" s="136" t="s">
        <v>136</v>
      </c>
      <c r="R119" s="137"/>
      <c r="S119" s="138"/>
      <c r="T119" s="135">
        <v>12.647119999999999</v>
      </c>
      <c r="U119" s="133"/>
      <c r="V119" s="136">
        <v>3.2645599999999999</v>
      </c>
      <c r="W119" s="137"/>
    </row>
    <row r="120" spans="1:23" x14ac:dyDescent="0.25">
      <c r="A120" s="128" t="s">
        <v>239</v>
      </c>
      <c r="B120" s="129">
        <v>189</v>
      </c>
      <c r="C120" s="130" t="s">
        <v>2</v>
      </c>
      <c r="D120" s="131"/>
      <c r="E120" s="132">
        <v>8.9710999999999999E-2</v>
      </c>
      <c r="F120" s="133"/>
      <c r="G120" s="134">
        <v>4.8891999999999998E-2</v>
      </c>
      <c r="H120" s="133"/>
      <c r="I120" s="138"/>
      <c r="J120" s="135" t="s">
        <v>136</v>
      </c>
      <c r="K120" s="133"/>
      <c r="L120" s="136" t="s">
        <v>136</v>
      </c>
      <c r="M120" s="137"/>
      <c r="N120" s="138"/>
      <c r="O120" s="135" t="s">
        <v>136</v>
      </c>
      <c r="P120" s="133"/>
      <c r="Q120" s="136" t="s">
        <v>136</v>
      </c>
      <c r="R120" s="137"/>
      <c r="S120" s="138"/>
      <c r="T120" s="135" t="s">
        <v>136</v>
      </c>
      <c r="U120" s="133"/>
      <c r="V120" s="136" t="s">
        <v>136</v>
      </c>
      <c r="W120" s="137"/>
    </row>
    <row r="121" spans="1:23" x14ac:dyDescent="0.25">
      <c r="A121" s="128" t="s">
        <v>240</v>
      </c>
      <c r="B121" s="129">
        <v>191</v>
      </c>
      <c r="C121" s="130" t="s">
        <v>2</v>
      </c>
      <c r="D121" s="131"/>
      <c r="E121" s="132">
        <v>2.5578E-2</v>
      </c>
      <c r="F121" s="133"/>
      <c r="G121" s="134">
        <v>1.3939999999999999E-2</v>
      </c>
      <c r="H121" s="133"/>
      <c r="I121" s="138"/>
      <c r="J121" s="135" t="s">
        <v>136</v>
      </c>
      <c r="K121" s="133"/>
      <c r="L121" s="136" t="s">
        <v>136</v>
      </c>
      <c r="M121" s="137"/>
      <c r="N121" s="138"/>
      <c r="O121" s="135">
        <v>3.860106</v>
      </c>
      <c r="P121" s="133"/>
      <c r="Q121" s="136">
        <v>0.248694</v>
      </c>
      <c r="R121" s="137"/>
      <c r="S121" s="138"/>
      <c r="T121" s="135" t="s">
        <v>136</v>
      </c>
      <c r="U121" s="133"/>
      <c r="V121" s="136" t="s">
        <v>136</v>
      </c>
      <c r="W121" s="137"/>
    </row>
    <row r="122" spans="1:23" x14ac:dyDescent="0.25">
      <c r="A122" s="128" t="s">
        <v>241</v>
      </c>
      <c r="B122" s="129">
        <v>192</v>
      </c>
      <c r="C122" s="130" t="s">
        <v>2</v>
      </c>
      <c r="D122" s="131"/>
      <c r="E122" s="132">
        <v>0.34565800000000002</v>
      </c>
      <c r="F122" s="133"/>
      <c r="G122" s="134">
        <v>0.18838099999999999</v>
      </c>
      <c r="H122" s="133"/>
      <c r="I122" s="138"/>
      <c r="J122" s="135" t="s">
        <v>136</v>
      </c>
      <c r="K122" s="133"/>
      <c r="L122" s="136" t="s">
        <v>136</v>
      </c>
      <c r="M122" s="137"/>
      <c r="N122" s="138"/>
      <c r="O122" s="135" t="s">
        <v>136</v>
      </c>
      <c r="P122" s="133"/>
      <c r="Q122" s="136" t="s">
        <v>136</v>
      </c>
      <c r="R122" s="137"/>
      <c r="S122" s="138"/>
      <c r="T122" s="135" t="s">
        <v>136</v>
      </c>
      <c r="U122" s="133"/>
      <c r="V122" s="136" t="s">
        <v>136</v>
      </c>
      <c r="W122" s="137"/>
    </row>
    <row r="123" spans="1:23" x14ac:dyDescent="0.25">
      <c r="A123" s="128" t="s">
        <v>242</v>
      </c>
      <c r="B123" s="129">
        <v>193</v>
      </c>
      <c r="C123" s="130" t="s">
        <v>2</v>
      </c>
      <c r="D123" s="131"/>
      <c r="E123" s="132">
        <v>9.0844999999999995E-2</v>
      </c>
      <c r="F123" s="133"/>
      <c r="G123" s="134">
        <v>4.9509999999999998E-2</v>
      </c>
      <c r="H123" s="133"/>
      <c r="I123" s="138"/>
      <c r="J123" s="135" t="s">
        <v>136</v>
      </c>
      <c r="K123" s="133"/>
      <c r="L123" s="136" t="s">
        <v>136</v>
      </c>
      <c r="M123" s="137"/>
      <c r="N123" s="138"/>
      <c r="O123" s="135" t="s">
        <v>136</v>
      </c>
      <c r="P123" s="133"/>
      <c r="Q123" s="136" t="s">
        <v>136</v>
      </c>
      <c r="R123" s="137"/>
      <c r="S123" s="138"/>
      <c r="T123" s="135" t="s">
        <v>136</v>
      </c>
      <c r="U123" s="133"/>
      <c r="V123" s="136" t="s">
        <v>136</v>
      </c>
      <c r="W123" s="137"/>
    </row>
    <row r="124" spans="1:23" x14ac:dyDescent="0.25">
      <c r="A124" s="128" t="s">
        <v>243</v>
      </c>
      <c r="B124" s="129">
        <v>194</v>
      </c>
      <c r="C124" s="130">
        <v>490</v>
      </c>
      <c r="D124" s="131"/>
      <c r="E124" s="132" t="s">
        <v>2</v>
      </c>
      <c r="F124" s="133"/>
      <c r="G124" s="134" t="s">
        <v>2</v>
      </c>
      <c r="H124" s="133"/>
      <c r="I124" s="138"/>
      <c r="J124" s="135" t="s">
        <v>136</v>
      </c>
      <c r="K124" s="133"/>
      <c r="L124" s="136" t="s">
        <v>136</v>
      </c>
      <c r="M124" s="137"/>
      <c r="N124" s="138"/>
      <c r="O124" s="135" t="s">
        <v>136</v>
      </c>
      <c r="P124" s="133"/>
      <c r="Q124" s="136" t="s">
        <v>136</v>
      </c>
      <c r="R124" s="137"/>
      <c r="S124" s="138"/>
      <c r="T124" s="135" t="s">
        <v>136</v>
      </c>
      <c r="U124" s="133"/>
      <c r="V124" s="136" t="s">
        <v>136</v>
      </c>
      <c r="W124" s="137"/>
    </row>
    <row r="125" spans="1:23" x14ac:dyDescent="0.25">
      <c r="A125" s="128" t="s">
        <v>244</v>
      </c>
      <c r="B125" s="129">
        <v>195</v>
      </c>
      <c r="C125" s="130" t="s">
        <v>2</v>
      </c>
      <c r="D125" s="131"/>
      <c r="E125" s="132">
        <v>0.124899</v>
      </c>
      <c r="F125" s="133"/>
      <c r="G125" s="134">
        <v>6.8069000000000005E-2</v>
      </c>
      <c r="H125" s="133"/>
      <c r="I125" s="126"/>
      <c r="J125" s="135" t="s">
        <v>136</v>
      </c>
      <c r="K125" s="133"/>
      <c r="L125" s="136" t="s">
        <v>136</v>
      </c>
      <c r="M125" s="137"/>
      <c r="N125" s="126"/>
      <c r="O125" s="135" t="s">
        <v>136</v>
      </c>
      <c r="P125" s="133"/>
      <c r="Q125" s="136" t="s">
        <v>136</v>
      </c>
      <c r="R125" s="137"/>
      <c r="S125" s="126"/>
      <c r="T125" s="135" t="s">
        <v>136</v>
      </c>
      <c r="U125" s="133"/>
      <c r="V125" s="136" t="s">
        <v>136</v>
      </c>
      <c r="W125" s="137"/>
    </row>
    <row r="126" spans="1:23" x14ac:dyDescent="0.25">
      <c r="A126" s="128" t="s">
        <v>245</v>
      </c>
      <c r="B126" s="129">
        <v>196</v>
      </c>
      <c r="C126" s="130" t="s">
        <v>2</v>
      </c>
      <c r="D126" s="131"/>
      <c r="E126" s="132">
        <v>5.5000000000000002E-5</v>
      </c>
      <c r="F126" s="133"/>
      <c r="G126" s="134">
        <v>3.0000000000000001E-5</v>
      </c>
      <c r="H126" s="133"/>
      <c r="I126" s="138"/>
      <c r="J126" s="135" t="s">
        <v>136</v>
      </c>
      <c r="K126" s="133"/>
      <c r="L126" s="136" t="s">
        <v>136</v>
      </c>
      <c r="M126" s="137"/>
      <c r="N126" s="138"/>
      <c r="O126" s="135">
        <v>8.3070000000000001E-3</v>
      </c>
      <c r="P126" s="133"/>
      <c r="Q126" s="136">
        <v>5.3499999999999999E-4</v>
      </c>
      <c r="R126" s="137"/>
      <c r="S126" s="138"/>
      <c r="T126" s="135" t="s">
        <v>136</v>
      </c>
      <c r="U126" s="133"/>
      <c r="V126" s="136" t="s">
        <v>136</v>
      </c>
      <c r="W126" s="137"/>
    </row>
    <row r="127" spans="1:23" x14ac:dyDescent="0.25">
      <c r="A127" s="128" t="s">
        <v>246</v>
      </c>
      <c r="B127" s="129">
        <v>199</v>
      </c>
      <c r="C127" s="130" t="s">
        <v>2</v>
      </c>
      <c r="D127" s="131"/>
      <c r="E127" s="132">
        <v>5.5000000000000002E-5</v>
      </c>
      <c r="F127" s="133"/>
      <c r="G127" s="134">
        <v>3.0000000000000001E-5</v>
      </c>
      <c r="H127" s="133"/>
      <c r="I127" s="138"/>
      <c r="J127" s="135" t="s">
        <v>136</v>
      </c>
      <c r="K127" s="133"/>
      <c r="L127" s="136" t="s">
        <v>136</v>
      </c>
      <c r="M127" s="137"/>
      <c r="N127" s="138"/>
      <c r="O127" s="135" t="s">
        <v>136</v>
      </c>
      <c r="P127" s="133"/>
      <c r="Q127" s="136" t="s">
        <v>136</v>
      </c>
      <c r="R127" s="137"/>
      <c r="S127" s="138"/>
      <c r="T127" s="135" t="s">
        <v>136</v>
      </c>
      <c r="U127" s="133"/>
      <c r="V127" s="136" t="s">
        <v>136</v>
      </c>
      <c r="W127" s="137"/>
    </row>
    <row r="128" spans="1:23" x14ac:dyDescent="0.25">
      <c r="A128" s="128" t="s">
        <v>541</v>
      </c>
      <c r="B128" s="129">
        <v>201</v>
      </c>
      <c r="C128" s="130" t="s">
        <v>2</v>
      </c>
      <c r="D128" s="131"/>
      <c r="E128" s="132">
        <v>0.25937900000000003</v>
      </c>
      <c r="F128" s="133"/>
      <c r="G128" s="134">
        <v>0.14136000000000001</v>
      </c>
      <c r="H128" s="133"/>
      <c r="I128" s="138"/>
      <c r="J128" s="135">
        <v>39.143799000000001</v>
      </c>
      <c r="K128" s="133"/>
      <c r="L128" s="136">
        <v>2.8140230000000002</v>
      </c>
      <c r="M128" s="137"/>
      <c r="N128" s="138"/>
      <c r="O128" s="135">
        <v>39.143799000000001</v>
      </c>
      <c r="P128" s="133"/>
      <c r="Q128" s="136">
        <v>2.5219049999999998</v>
      </c>
      <c r="R128" s="137"/>
      <c r="S128" s="138"/>
      <c r="T128" s="135">
        <v>26.000157999999999</v>
      </c>
      <c r="U128" s="133"/>
      <c r="V128" s="136">
        <v>6.7113360000000002</v>
      </c>
      <c r="W128" s="137"/>
    </row>
    <row r="129" spans="1:23" x14ac:dyDescent="0.25">
      <c r="A129" s="128" t="s">
        <v>615</v>
      </c>
      <c r="B129" s="129">
        <v>202</v>
      </c>
      <c r="C129" s="130" t="s">
        <v>2</v>
      </c>
      <c r="D129" s="131"/>
      <c r="E129" s="132">
        <v>4.7098000000000001E-2</v>
      </c>
      <c r="F129" s="133"/>
      <c r="G129" s="134">
        <v>2.5668E-2</v>
      </c>
      <c r="H129" s="133"/>
      <c r="I129" s="138"/>
      <c r="J129" s="135">
        <v>7.1076899999999998</v>
      </c>
      <c r="K129" s="133"/>
      <c r="L129" s="136">
        <v>0.51096699999999995</v>
      </c>
      <c r="M129" s="137"/>
      <c r="N129" s="138"/>
      <c r="O129" s="135">
        <v>7.1076899999999998</v>
      </c>
      <c r="P129" s="133"/>
      <c r="Q129" s="136">
        <v>0.45792500000000003</v>
      </c>
      <c r="R129" s="137"/>
      <c r="S129" s="138"/>
      <c r="T129" s="135" t="s">
        <v>136</v>
      </c>
      <c r="U129" s="133"/>
      <c r="V129" s="136" t="s">
        <v>136</v>
      </c>
      <c r="W129" s="137"/>
    </row>
    <row r="130" spans="1:23" x14ac:dyDescent="0.25">
      <c r="A130" s="128" t="s">
        <v>422</v>
      </c>
      <c r="B130" s="129">
        <v>203</v>
      </c>
      <c r="C130" s="130" t="s">
        <v>2</v>
      </c>
      <c r="D130" s="131"/>
      <c r="E130" s="132">
        <v>0.107403</v>
      </c>
      <c r="F130" s="133"/>
      <c r="G130" s="134">
        <v>5.8534000000000003E-2</v>
      </c>
      <c r="H130" s="133"/>
      <c r="I130" s="138"/>
      <c r="J130" s="135">
        <v>16.208568</v>
      </c>
      <c r="K130" s="133"/>
      <c r="L130" s="136">
        <v>1.165224</v>
      </c>
      <c r="M130" s="137"/>
      <c r="N130" s="138"/>
      <c r="O130" s="135">
        <v>16.208568</v>
      </c>
      <c r="P130" s="133"/>
      <c r="Q130" s="136">
        <v>1.0442640000000001</v>
      </c>
      <c r="R130" s="137"/>
      <c r="S130" s="138"/>
      <c r="T130" s="135" t="s">
        <v>136</v>
      </c>
      <c r="U130" s="133"/>
      <c r="V130" s="136" t="s">
        <v>136</v>
      </c>
      <c r="W130" s="137"/>
    </row>
    <row r="131" spans="1:23" x14ac:dyDescent="0.25">
      <c r="A131" s="128" t="s">
        <v>247</v>
      </c>
      <c r="B131" s="129">
        <v>204</v>
      </c>
      <c r="C131" s="130">
        <v>490</v>
      </c>
      <c r="D131" s="131"/>
      <c r="E131" s="132" t="s">
        <v>2</v>
      </c>
      <c r="F131" s="133"/>
      <c r="G131" s="134" t="s">
        <v>2</v>
      </c>
      <c r="H131" s="133"/>
      <c r="I131" s="126"/>
      <c r="J131" s="135" t="s">
        <v>136</v>
      </c>
      <c r="K131" s="133"/>
      <c r="L131" s="136" t="s">
        <v>136</v>
      </c>
      <c r="M131" s="137"/>
      <c r="N131" s="126"/>
      <c r="O131" s="135" t="s">
        <v>136</v>
      </c>
      <c r="P131" s="133"/>
      <c r="Q131" s="136" t="s">
        <v>136</v>
      </c>
      <c r="R131" s="137"/>
      <c r="S131" s="126"/>
      <c r="T131" s="135" t="s">
        <v>136</v>
      </c>
      <c r="U131" s="133"/>
      <c r="V131" s="136" t="s">
        <v>136</v>
      </c>
      <c r="W131" s="137"/>
    </row>
    <row r="132" spans="1:23" x14ac:dyDescent="0.25">
      <c r="A132" s="128" t="s">
        <v>423</v>
      </c>
      <c r="B132" s="129">
        <v>205</v>
      </c>
      <c r="C132" s="130" t="s">
        <v>2</v>
      </c>
      <c r="D132" s="131"/>
      <c r="E132" s="132">
        <v>0.107978</v>
      </c>
      <c r="F132" s="133"/>
      <c r="G132" s="134">
        <v>5.8846999999999997E-2</v>
      </c>
      <c r="H132" s="133"/>
      <c r="I132" s="138"/>
      <c r="J132" s="135">
        <v>16.29524</v>
      </c>
      <c r="K132" s="133"/>
      <c r="L132" s="136">
        <v>1.1714549999999999</v>
      </c>
      <c r="M132" s="137"/>
      <c r="N132" s="138"/>
      <c r="O132" s="135">
        <v>16.29524</v>
      </c>
      <c r="P132" s="133"/>
      <c r="Q132" s="136">
        <v>1.0498479999999999</v>
      </c>
      <c r="R132" s="137"/>
      <c r="S132" s="138"/>
      <c r="T132" s="135" t="s">
        <v>136</v>
      </c>
      <c r="U132" s="133"/>
      <c r="V132" s="136" t="s">
        <v>136</v>
      </c>
      <c r="W132" s="137"/>
    </row>
    <row r="133" spans="1:23" x14ac:dyDescent="0.25">
      <c r="A133" s="128" t="s">
        <v>248</v>
      </c>
      <c r="B133" s="129">
        <v>209</v>
      </c>
      <c r="C133" s="130" t="s">
        <v>2</v>
      </c>
      <c r="D133" s="131"/>
      <c r="E133" s="132">
        <v>0.112493</v>
      </c>
      <c r="F133" s="133"/>
      <c r="G133" s="134">
        <v>6.1308000000000001E-2</v>
      </c>
      <c r="H133" s="133"/>
      <c r="I133" s="138"/>
      <c r="J133" s="135" t="s">
        <v>136</v>
      </c>
      <c r="K133" s="133"/>
      <c r="L133" s="136" t="s">
        <v>136</v>
      </c>
      <c r="M133" s="137"/>
      <c r="N133" s="138"/>
      <c r="O133" s="135">
        <v>16.976711999999999</v>
      </c>
      <c r="P133" s="133"/>
      <c r="Q133" s="136">
        <v>1.093753</v>
      </c>
      <c r="R133" s="137"/>
      <c r="S133" s="138"/>
      <c r="T133" s="135" t="s">
        <v>136</v>
      </c>
      <c r="U133" s="133"/>
      <c r="V133" s="136" t="s">
        <v>136</v>
      </c>
      <c r="W133" s="137"/>
    </row>
    <row r="134" spans="1:23" x14ac:dyDescent="0.25">
      <c r="A134" s="128" t="s">
        <v>249</v>
      </c>
      <c r="B134" s="129">
        <v>211</v>
      </c>
      <c r="C134" s="130" t="s">
        <v>2</v>
      </c>
      <c r="D134" s="131"/>
      <c r="E134" s="132">
        <v>9.018E-3</v>
      </c>
      <c r="F134" s="133"/>
      <c r="G134" s="134">
        <v>4.9150000000000001E-3</v>
      </c>
      <c r="H134" s="133"/>
      <c r="I134" s="138"/>
      <c r="J134" s="135" t="s">
        <v>136</v>
      </c>
      <c r="K134" s="133"/>
      <c r="L134" s="136" t="s">
        <v>136</v>
      </c>
      <c r="M134" s="137"/>
      <c r="N134" s="138"/>
      <c r="O134" s="135" t="s">
        <v>136</v>
      </c>
      <c r="P134" s="133"/>
      <c r="Q134" s="136" t="s">
        <v>136</v>
      </c>
      <c r="R134" s="137"/>
      <c r="S134" s="138"/>
      <c r="T134" s="135" t="s">
        <v>136</v>
      </c>
      <c r="U134" s="133"/>
      <c r="V134" s="136" t="s">
        <v>136</v>
      </c>
      <c r="W134" s="137"/>
    </row>
    <row r="135" spans="1:23" x14ac:dyDescent="0.25">
      <c r="A135" s="128" t="s">
        <v>250</v>
      </c>
      <c r="B135" s="129">
        <v>212</v>
      </c>
      <c r="C135" s="130" t="s">
        <v>2</v>
      </c>
      <c r="D135" s="131"/>
      <c r="E135" s="132">
        <v>1.3639E-2</v>
      </c>
      <c r="F135" s="133"/>
      <c r="G135" s="134">
        <v>7.4330000000000004E-3</v>
      </c>
      <c r="H135" s="133"/>
      <c r="I135" s="138"/>
      <c r="J135" s="135" t="s">
        <v>136</v>
      </c>
      <c r="K135" s="133"/>
      <c r="L135" s="136" t="s">
        <v>136</v>
      </c>
      <c r="M135" s="137"/>
      <c r="N135" s="138"/>
      <c r="O135" s="135">
        <v>2.058262</v>
      </c>
      <c r="P135" s="133"/>
      <c r="Q135" s="136">
        <v>0.132607</v>
      </c>
      <c r="R135" s="137"/>
      <c r="S135" s="138"/>
      <c r="T135" s="135" t="s">
        <v>136</v>
      </c>
      <c r="U135" s="133"/>
      <c r="V135" s="136" t="s">
        <v>136</v>
      </c>
      <c r="W135" s="137"/>
    </row>
    <row r="136" spans="1:23" x14ac:dyDescent="0.25">
      <c r="A136" s="128" t="s">
        <v>392</v>
      </c>
      <c r="B136" s="129">
        <v>213</v>
      </c>
      <c r="C136" s="130" t="s">
        <v>2</v>
      </c>
      <c r="D136" s="131"/>
      <c r="E136" s="132">
        <v>0.29440899999999998</v>
      </c>
      <c r="F136" s="133"/>
      <c r="G136" s="134">
        <v>0.16045100000000001</v>
      </c>
      <c r="H136" s="133"/>
      <c r="I136" s="138"/>
      <c r="J136" s="135">
        <v>44.430261000000002</v>
      </c>
      <c r="K136" s="133"/>
      <c r="L136" s="136">
        <v>3.194064</v>
      </c>
      <c r="M136" s="137"/>
      <c r="N136" s="138"/>
      <c r="O136" s="135">
        <v>44.430261000000002</v>
      </c>
      <c r="P136" s="133"/>
      <c r="Q136" s="136">
        <v>2.8624939999999999</v>
      </c>
      <c r="R136" s="137"/>
      <c r="S136" s="138"/>
      <c r="T136" s="135" t="s">
        <v>136</v>
      </c>
      <c r="U136" s="133"/>
      <c r="V136" s="136" t="s">
        <v>136</v>
      </c>
      <c r="W136" s="137"/>
    </row>
    <row r="137" spans="1:23" x14ac:dyDescent="0.25">
      <c r="A137" s="128" t="s">
        <v>251</v>
      </c>
      <c r="B137" s="129">
        <v>214</v>
      </c>
      <c r="C137" s="130" t="s">
        <v>2</v>
      </c>
      <c r="D137" s="131"/>
      <c r="E137" s="132">
        <v>1.0536E-2</v>
      </c>
      <c r="F137" s="133"/>
      <c r="G137" s="134">
        <v>5.7419999999999997E-3</v>
      </c>
      <c r="H137" s="133"/>
      <c r="I137" s="138"/>
      <c r="J137" s="135" t="s">
        <v>136</v>
      </c>
      <c r="K137" s="133"/>
      <c r="L137" s="136" t="s">
        <v>136</v>
      </c>
      <c r="M137" s="137"/>
      <c r="N137" s="138"/>
      <c r="O137" s="135">
        <v>1.590009</v>
      </c>
      <c r="P137" s="133"/>
      <c r="Q137" s="136">
        <v>0.102439</v>
      </c>
      <c r="R137" s="137"/>
      <c r="S137" s="138"/>
      <c r="T137" s="135" t="s">
        <v>136</v>
      </c>
      <c r="U137" s="133"/>
      <c r="V137" s="136" t="s">
        <v>136</v>
      </c>
      <c r="W137" s="137"/>
    </row>
    <row r="138" spans="1:23" x14ac:dyDescent="0.25">
      <c r="A138" s="128" t="s">
        <v>424</v>
      </c>
      <c r="B138" s="129">
        <v>215</v>
      </c>
      <c r="C138" s="130" t="s">
        <v>2</v>
      </c>
      <c r="D138" s="131"/>
      <c r="E138" s="132">
        <v>0.10355499999999999</v>
      </c>
      <c r="F138" s="133"/>
      <c r="G138" s="134">
        <v>5.6437000000000001E-2</v>
      </c>
      <c r="H138" s="133"/>
      <c r="I138" s="126"/>
      <c r="J138" s="135">
        <v>15.627890000000001</v>
      </c>
      <c r="K138" s="133"/>
      <c r="L138" s="136">
        <v>1.1234789999999999</v>
      </c>
      <c r="M138" s="137"/>
      <c r="N138" s="126"/>
      <c r="O138" s="135">
        <v>15.627890000000001</v>
      </c>
      <c r="P138" s="133"/>
      <c r="Q138" s="136">
        <v>1.006853</v>
      </c>
      <c r="R138" s="137"/>
      <c r="S138" s="126"/>
      <c r="T138" s="135" t="s">
        <v>136</v>
      </c>
      <c r="U138" s="133"/>
      <c r="V138" s="136" t="s">
        <v>136</v>
      </c>
      <c r="W138" s="137"/>
    </row>
    <row r="139" spans="1:23" x14ac:dyDescent="0.25">
      <c r="A139" s="128" t="s">
        <v>542</v>
      </c>
      <c r="B139" s="129">
        <v>216</v>
      </c>
      <c r="C139" s="130" t="s">
        <v>2</v>
      </c>
      <c r="D139" s="131"/>
      <c r="E139" s="132">
        <v>6.5597000000000003E-2</v>
      </c>
      <c r="F139" s="133"/>
      <c r="G139" s="134">
        <v>3.5749999999999997E-2</v>
      </c>
      <c r="H139" s="133"/>
      <c r="I139" s="138"/>
      <c r="J139" s="135">
        <v>9.8994820000000008</v>
      </c>
      <c r="K139" s="133"/>
      <c r="L139" s="136">
        <v>0.71166799999999997</v>
      </c>
      <c r="M139" s="137"/>
      <c r="N139" s="138"/>
      <c r="O139" s="135">
        <v>9.8994820000000008</v>
      </c>
      <c r="P139" s="133"/>
      <c r="Q139" s="136">
        <v>0.637791</v>
      </c>
      <c r="R139" s="137"/>
      <c r="S139" s="138"/>
      <c r="T139" s="135" t="s">
        <v>136</v>
      </c>
      <c r="U139" s="133"/>
      <c r="V139" s="136" t="s">
        <v>136</v>
      </c>
      <c r="W139" s="137"/>
    </row>
    <row r="140" spans="1:23" x14ac:dyDescent="0.25">
      <c r="A140" s="128" t="s">
        <v>543</v>
      </c>
      <c r="B140" s="129">
        <v>217</v>
      </c>
      <c r="C140" s="130" t="s">
        <v>2</v>
      </c>
      <c r="D140" s="131"/>
      <c r="E140" s="132">
        <v>3.9960000000000004E-3</v>
      </c>
      <c r="F140" s="133"/>
      <c r="G140" s="134">
        <v>2.1779999999999998E-3</v>
      </c>
      <c r="H140" s="133"/>
      <c r="I140" s="138"/>
      <c r="J140" s="135">
        <v>0.60310699999999995</v>
      </c>
      <c r="K140" s="133"/>
      <c r="L140" s="136">
        <v>4.3357E-2</v>
      </c>
      <c r="M140" s="137"/>
      <c r="N140" s="138"/>
      <c r="O140" s="135">
        <v>0.60310699999999995</v>
      </c>
      <c r="P140" s="133"/>
      <c r="Q140" s="136">
        <v>3.8856000000000002E-2</v>
      </c>
      <c r="R140" s="137"/>
      <c r="S140" s="138"/>
      <c r="T140" s="135" t="s">
        <v>136</v>
      </c>
      <c r="U140" s="133"/>
      <c r="V140" s="136" t="s">
        <v>136</v>
      </c>
      <c r="W140" s="137"/>
    </row>
    <row r="141" spans="1:23" x14ac:dyDescent="0.25">
      <c r="A141" s="128" t="s">
        <v>544</v>
      </c>
      <c r="B141" s="129">
        <v>220</v>
      </c>
      <c r="C141" s="130" t="s">
        <v>2</v>
      </c>
      <c r="D141" s="131"/>
      <c r="E141" s="132">
        <v>3.6940000000000001E-2</v>
      </c>
      <c r="F141" s="133"/>
      <c r="G141" s="134">
        <v>2.0132000000000001E-2</v>
      </c>
      <c r="H141" s="133"/>
      <c r="I141" s="138"/>
      <c r="J141" s="135">
        <v>5.5747239999999998</v>
      </c>
      <c r="K141" s="133"/>
      <c r="L141" s="136">
        <v>0.40076299999999998</v>
      </c>
      <c r="M141" s="137"/>
      <c r="N141" s="138"/>
      <c r="O141" s="135">
        <v>5.5747239999999998</v>
      </c>
      <c r="P141" s="133"/>
      <c r="Q141" s="136">
        <v>0.35916100000000001</v>
      </c>
      <c r="R141" s="137"/>
      <c r="S141" s="138"/>
      <c r="T141" s="135" t="s">
        <v>136</v>
      </c>
      <c r="U141" s="133"/>
      <c r="V141" s="136" t="s">
        <v>136</v>
      </c>
      <c r="W141" s="137"/>
    </row>
    <row r="142" spans="1:23" x14ac:dyDescent="0.25">
      <c r="A142" s="128" t="s">
        <v>545</v>
      </c>
      <c r="B142" s="129">
        <v>221</v>
      </c>
      <c r="C142" s="130" t="s">
        <v>2</v>
      </c>
      <c r="D142" s="131"/>
      <c r="E142" s="132">
        <v>2.7560000000000002E-3</v>
      </c>
      <c r="F142" s="133"/>
      <c r="G142" s="134">
        <v>1.5020000000000001E-3</v>
      </c>
      <c r="H142" s="133"/>
      <c r="I142" s="126"/>
      <c r="J142" s="135">
        <v>0.41591699999999998</v>
      </c>
      <c r="K142" s="133"/>
      <c r="L142" s="136">
        <v>2.9899999999999999E-2</v>
      </c>
      <c r="M142" s="137"/>
      <c r="N142" s="126"/>
      <c r="O142" s="135">
        <v>0.41591699999999998</v>
      </c>
      <c r="P142" s="133"/>
      <c r="Q142" s="136">
        <v>2.6796E-2</v>
      </c>
      <c r="R142" s="137"/>
      <c r="S142" s="126"/>
      <c r="T142" s="135" t="s">
        <v>136</v>
      </c>
      <c r="U142" s="133"/>
      <c r="V142" s="136" t="s">
        <v>136</v>
      </c>
      <c r="W142" s="137"/>
    </row>
    <row r="143" spans="1:23" x14ac:dyDescent="0.25">
      <c r="A143" s="128" t="s">
        <v>458</v>
      </c>
      <c r="B143" s="129">
        <v>222</v>
      </c>
      <c r="C143" s="130" t="s">
        <v>2</v>
      </c>
      <c r="D143" s="131"/>
      <c r="E143" s="132">
        <v>9.2922000000000005E-2</v>
      </c>
      <c r="F143" s="133"/>
      <c r="G143" s="134">
        <v>5.0642E-2</v>
      </c>
      <c r="H143" s="133"/>
      <c r="I143" s="138"/>
      <c r="J143" s="135">
        <v>14.023205000000001</v>
      </c>
      <c r="K143" s="133"/>
      <c r="L143" s="136">
        <v>1.008119</v>
      </c>
      <c r="M143" s="137"/>
      <c r="N143" s="138"/>
      <c r="O143" s="135">
        <v>14.023205000000001</v>
      </c>
      <c r="P143" s="133"/>
      <c r="Q143" s="136">
        <v>0.90346800000000005</v>
      </c>
      <c r="R143" s="137"/>
      <c r="S143" s="138"/>
      <c r="T143" s="135" t="s">
        <v>136</v>
      </c>
      <c r="U143" s="133"/>
      <c r="V143" s="136" t="s">
        <v>136</v>
      </c>
      <c r="W143" s="137"/>
    </row>
    <row r="144" spans="1:23" x14ac:dyDescent="0.25">
      <c r="A144" s="128" t="s">
        <v>546</v>
      </c>
      <c r="B144" s="129">
        <v>223</v>
      </c>
      <c r="C144" s="130" t="s">
        <v>2</v>
      </c>
      <c r="D144" s="131"/>
      <c r="E144" s="132">
        <v>5.8488999999999999E-2</v>
      </c>
      <c r="F144" s="133"/>
      <c r="G144" s="134">
        <v>3.1876000000000002E-2</v>
      </c>
      <c r="H144" s="133"/>
      <c r="I144" s="138"/>
      <c r="J144" s="135">
        <v>8.8267380000000006</v>
      </c>
      <c r="K144" s="133"/>
      <c r="L144" s="136">
        <v>0.63454900000000003</v>
      </c>
      <c r="M144" s="137"/>
      <c r="N144" s="138"/>
      <c r="O144" s="135">
        <v>8.8267380000000006</v>
      </c>
      <c r="P144" s="133"/>
      <c r="Q144" s="136">
        <v>0.56867699999999999</v>
      </c>
      <c r="R144" s="137"/>
      <c r="S144" s="138"/>
      <c r="T144" s="135" t="s">
        <v>136</v>
      </c>
      <c r="U144" s="133"/>
      <c r="V144" s="136" t="s">
        <v>136</v>
      </c>
      <c r="W144" s="137"/>
    </row>
    <row r="145" spans="1:23" x14ac:dyDescent="0.25">
      <c r="A145" s="128" t="s">
        <v>547</v>
      </c>
      <c r="B145" s="129">
        <v>225</v>
      </c>
      <c r="C145" s="130" t="s">
        <v>2</v>
      </c>
      <c r="D145" s="131"/>
      <c r="E145" s="132">
        <v>0.10298499999999999</v>
      </c>
      <c r="F145" s="133"/>
      <c r="G145" s="134">
        <v>5.6126000000000002E-2</v>
      </c>
      <c r="H145" s="133"/>
      <c r="I145" s="138"/>
      <c r="J145" s="135">
        <v>15.541772</v>
      </c>
      <c r="K145" s="133"/>
      <c r="L145" s="136">
        <v>1.1172880000000001</v>
      </c>
      <c r="M145" s="137"/>
      <c r="N145" s="138"/>
      <c r="O145" s="135">
        <v>15.541772</v>
      </c>
      <c r="P145" s="133"/>
      <c r="Q145" s="136">
        <v>1.0013049999999999</v>
      </c>
      <c r="R145" s="137"/>
      <c r="S145" s="138"/>
      <c r="T145" s="135" t="s">
        <v>136</v>
      </c>
      <c r="U145" s="133"/>
      <c r="V145" s="136" t="s">
        <v>136</v>
      </c>
      <c r="W145" s="137"/>
    </row>
    <row r="146" spans="1:23" x14ac:dyDescent="0.25">
      <c r="A146" s="128" t="s">
        <v>616</v>
      </c>
      <c r="B146" s="129">
        <v>226</v>
      </c>
      <c r="C146" s="130" t="s">
        <v>2</v>
      </c>
      <c r="D146" s="131"/>
      <c r="E146" s="132">
        <v>5.5000000000000002E-5</v>
      </c>
      <c r="F146" s="133"/>
      <c r="G146" s="134">
        <v>3.0000000000000001E-5</v>
      </c>
      <c r="H146" s="133"/>
      <c r="I146" s="138"/>
      <c r="J146" s="135">
        <v>8.3070000000000001E-3</v>
      </c>
      <c r="K146" s="133"/>
      <c r="L146" s="136">
        <v>5.9699999999999998E-4</v>
      </c>
      <c r="M146" s="137"/>
      <c r="N146" s="138"/>
      <c r="O146" s="135">
        <v>8.3070000000000001E-3</v>
      </c>
      <c r="P146" s="133"/>
      <c r="Q146" s="136">
        <v>5.3499999999999999E-4</v>
      </c>
      <c r="R146" s="137"/>
      <c r="S146" s="138"/>
      <c r="T146" s="135" t="s">
        <v>136</v>
      </c>
      <c r="U146" s="133"/>
      <c r="V146" s="136" t="s">
        <v>136</v>
      </c>
      <c r="W146" s="137"/>
    </row>
    <row r="147" spans="1:23" x14ac:dyDescent="0.25">
      <c r="A147" s="128" t="s">
        <v>252</v>
      </c>
      <c r="B147" s="129">
        <v>227</v>
      </c>
      <c r="C147" s="130" t="s">
        <v>2</v>
      </c>
      <c r="D147" s="131"/>
      <c r="E147" s="132">
        <v>8.3379999999999999E-3</v>
      </c>
      <c r="F147" s="133"/>
      <c r="G147" s="134">
        <v>4.5440000000000003E-3</v>
      </c>
      <c r="H147" s="133"/>
      <c r="I147" s="126"/>
      <c r="J147" s="135" t="s">
        <v>136</v>
      </c>
      <c r="K147" s="133"/>
      <c r="L147" s="136" t="s">
        <v>136</v>
      </c>
      <c r="M147" s="137"/>
      <c r="N147" s="126"/>
      <c r="O147" s="135">
        <v>1.258273</v>
      </c>
      <c r="P147" s="133"/>
      <c r="Q147" s="136">
        <v>8.1065999999999999E-2</v>
      </c>
      <c r="R147" s="137"/>
      <c r="S147" s="126"/>
      <c r="T147" s="135" t="s">
        <v>136</v>
      </c>
      <c r="U147" s="133"/>
      <c r="V147" s="136" t="s">
        <v>136</v>
      </c>
      <c r="W147" s="137"/>
    </row>
    <row r="148" spans="1:23" x14ac:dyDescent="0.25">
      <c r="A148" s="128" t="s">
        <v>548</v>
      </c>
      <c r="B148" s="129">
        <v>228</v>
      </c>
      <c r="C148" s="130" t="s">
        <v>2</v>
      </c>
      <c r="D148" s="131"/>
      <c r="E148" s="132">
        <v>6.5826999999999997E-2</v>
      </c>
      <c r="F148" s="133"/>
      <c r="G148" s="134">
        <v>3.5874999999999997E-2</v>
      </c>
      <c r="H148" s="133"/>
      <c r="I148" s="138"/>
      <c r="J148" s="135">
        <v>9.9340960000000003</v>
      </c>
      <c r="K148" s="133"/>
      <c r="L148" s="136">
        <v>0.71415600000000001</v>
      </c>
      <c r="M148" s="141"/>
      <c r="N148" s="138"/>
      <c r="O148" s="135">
        <v>9.9340960000000003</v>
      </c>
      <c r="P148" s="133"/>
      <c r="Q148" s="136">
        <v>0.64002099999999995</v>
      </c>
      <c r="R148" s="141"/>
      <c r="S148" s="138"/>
      <c r="T148" s="135" t="s">
        <v>136</v>
      </c>
      <c r="U148" s="133"/>
      <c r="V148" s="136" t="s">
        <v>136</v>
      </c>
      <c r="W148" s="141"/>
    </row>
    <row r="149" spans="1:23" x14ac:dyDescent="0.25">
      <c r="A149" s="128" t="s">
        <v>425</v>
      </c>
      <c r="B149" s="129">
        <v>229</v>
      </c>
      <c r="C149" s="130" t="s">
        <v>2</v>
      </c>
      <c r="D149" s="131"/>
      <c r="E149" s="132">
        <v>8.4018999999999996E-2</v>
      </c>
      <c r="F149" s="133"/>
      <c r="G149" s="134">
        <v>4.5789999999999997E-2</v>
      </c>
      <c r="H149" s="133"/>
      <c r="I149" s="138"/>
      <c r="J149" s="135">
        <v>12.679644</v>
      </c>
      <c r="K149" s="133"/>
      <c r="L149" s="136">
        <v>0.91153200000000001</v>
      </c>
      <c r="M149" s="137"/>
      <c r="N149" s="138"/>
      <c r="O149" s="135">
        <v>12.679644</v>
      </c>
      <c r="P149" s="133"/>
      <c r="Q149" s="136">
        <v>0.81690700000000005</v>
      </c>
      <c r="R149" s="137"/>
      <c r="S149" s="138"/>
      <c r="T149" s="135" t="s">
        <v>136</v>
      </c>
      <c r="U149" s="133"/>
      <c r="V149" s="136" t="s">
        <v>136</v>
      </c>
      <c r="W149" s="137"/>
    </row>
    <row r="150" spans="1:23" x14ac:dyDescent="0.25">
      <c r="A150" s="128" t="s">
        <v>253</v>
      </c>
      <c r="B150" s="129">
        <v>232</v>
      </c>
      <c r="C150" s="130" t="s">
        <v>2</v>
      </c>
      <c r="D150" s="131"/>
      <c r="E150" s="132">
        <v>1.4987E-2</v>
      </c>
      <c r="F150" s="133"/>
      <c r="G150" s="134">
        <v>8.1679999999999999E-3</v>
      </c>
      <c r="H150" s="133"/>
      <c r="I150" s="138"/>
      <c r="J150" s="135" t="s">
        <v>136</v>
      </c>
      <c r="K150" s="133"/>
      <c r="L150" s="136" t="s">
        <v>136</v>
      </c>
      <c r="M150" s="137"/>
      <c r="N150" s="138"/>
      <c r="O150" s="135">
        <v>2.2617889999999998</v>
      </c>
      <c r="P150" s="133"/>
      <c r="Q150" s="136">
        <v>0.14571999999999999</v>
      </c>
      <c r="R150" s="137"/>
      <c r="S150" s="138"/>
      <c r="T150" s="135" t="s">
        <v>136</v>
      </c>
      <c r="U150" s="133"/>
      <c r="V150" s="136" t="s">
        <v>136</v>
      </c>
      <c r="W150" s="137"/>
    </row>
    <row r="151" spans="1:23" x14ac:dyDescent="0.25">
      <c r="A151" s="128" t="s">
        <v>549</v>
      </c>
      <c r="B151" s="129">
        <v>234</v>
      </c>
      <c r="C151" s="130" t="s">
        <v>2</v>
      </c>
      <c r="D151" s="131"/>
      <c r="E151" s="132">
        <v>9.6056000000000002E-2</v>
      </c>
      <c r="F151" s="133"/>
      <c r="G151" s="134">
        <v>5.2350000000000001E-2</v>
      </c>
      <c r="H151" s="133"/>
      <c r="I151" s="138"/>
      <c r="J151" s="135">
        <v>14.496165</v>
      </c>
      <c r="K151" s="133"/>
      <c r="L151" s="136">
        <v>1.0421199999999999</v>
      </c>
      <c r="M151" s="137"/>
      <c r="N151" s="138"/>
      <c r="O151" s="135">
        <v>14.496165</v>
      </c>
      <c r="P151" s="133"/>
      <c r="Q151" s="136">
        <v>0.93393999999999999</v>
      </c>
      <c r="R151" s="137"/>
      <c r="S151" s="138"/>
      <c r="T151" s="135" t="s">
        <v>136</v>
      </c>
      <c r="U151" s="133"/>
      <c r="V151" s="136" t="s">
        <v>136</v>
      </c>
      <c r="W151" s="137"/>
    </row>
    <row r="152" spans="1:23" x14ac:dyDescent="0.25">
      <c r="A152" s="128" t="s">
        <v>660</v>
      </c>
      <c r="B152" s="129">
        <v>235</v>
      </c>
      <c r="C152" s="130" t="s">
        <v>2</v>
      </c>
      <c r="D152" s="131"/>
      <c r="E152" s="132">
        <v>9.9999999999999995E-7</v>
      </c>
      <c r="F152" s="133"/>
      <c r="G152" s="134">
        <v>9.9999999999999995E-7</v>
      </c>
      <c r="H152" s="133"/>
      <c r="I152" s="138"/>
      <c r="J152" s="135">
        <v>2.7700000000000001E-4</v>
      </c>
      <c r="K152" s="133"/>
      <c r="L152" s="136">
        <v>2.0000000000000002E-5</v>
      </c>
      <c r="M152" s="137"/>
      <c r="N152" s="138"/>
      <c r="O152" s="135">
        <v>2.7700000000000001E-4</v>
      </c>
      <c r="P152" s="133"/>
      <c r="Q152" s="136">
        <v>1.8E-5</v>
      </c>
      <c r="R152" s="137"/>
      <c r="S152" s="138"/>
      <c r="T152" s="135" t="s">
        <v>136</v>
      </c>
      <c r="U152" s="133"/>
      <c r="V152" s="136" t="s">
        <v>136</v>
      </c>
      <c r="W152" s="137"/>
    </row>
    <row r="153" spans="1:23" x14ac:dyDescent="0.25">
      <c r="A153" s="128" t="s">
        <v>550</v>
      </c>
      <c r="B153" s="129">
        <v>236</v>
      </c>
      <c r="C153" s="130" t="s">
        <v>2</v>
      </c>
      <c r="D153" s="131"/>
      <c r="E153" s="132">
        <v>3.134E-2</v>
      </c>
      <c r="F153" s="133"/>
      <c r="G153" s="134">
        <v>1.7080000000000001E-2</v>
      </c>
      <c r="H153" s="133"/>
      <c r="I153" s="138"/>
      <c r="J153" s="135">
        <v>4.7295990000000003</v>
      </c>
      <c r="K153" s="133"/>
      <c r="L153" s="136">
        <v>0.34000799999999998</v>
      </c>
      <c r="M153" s="137"/>
      <c r="N153" s="138"/>
      <c r="O153" s="135">
        <v>4.7295990000000003</v>
      </c>
      <c r="P153" s="133"/>
      <c r="Q153" s="136">
        <v>0.30471199999999998</v>
      </c>
      <c r="R153" s="137"/>
      <c r="S153" s="138"/>
      <c r="T153" s="135" t="s">
        <v>136</v>
      </c>
      <c r="U153" s="133"/>
      <c r="V153" s="136" t="s">
        <v>136</v>
      </c>
      <c r="W153" s="137"/>
    </row>
    <row r="154" spans="1:23" x14ac:dyDescent="0.25">
      <c r="A154" s="128" t="s">
        <v>551</v>
      </c>
      <c r="B154" s="129">
        <v>239</v>
      </c>
      <c r="C154" s="130" t="s">
        <v>2</v>
      </c>
      <c r="D154" s="131"/>
      <c r="E154" s="132">
        <v>0.14762600000000001</v>
      </c>
      <c r="F154" s="133"/>
      <c r="G154" s="134">
        <v>8.0454999999999999E-2</v>
      </c>
      <c r="H154" s="133"/>
      <c r="I154" s="138"/>
      <c r="J154" s="135">
        <v>22.278680999999999</v>
      </c>
      <c r="K154" s="133"/>
      <c r="L154" s="136">
        <v>1.6015999999999999</v>
      </c>
      <c r="M154" s="137"/>
      <c r="N154" s="138"/>
      <c r="O154" s="135">
        <v>22.278680999999999</v>
      </c>
      <c r="P154" s="133"/>
      <c r="Q154" s="136">
        <v>1.435341</v>
      </c>
      <c r="R154" s="137"/>
      <c r="S154" s="138"/>
      <c r="T154" s="135" t="s">
        <v>136</v>
      </c>
      <c r="U154" s="133"/>
      <c r="V154" s="136" t="s">
        <v>136</v>
      </c>
      <c r="W154" s="137"/>
    </row>
    <row r="155" spans="1:23" x14ac:dyDescent="0.25">
      <c r="A155" s="128" t="s">
        <v>552</v>
      </c>
      <c r="B155" s="129">
        <v>240</v>
      </c>
      <c r="C155" s="130" t="s">
        <v>2</v>
      </c>
      <c r="D155" s="131"/>
      <c r="E155" s="132">
        <v>8.4171999999999997E-2</v>
      </c>
      <c r="F155" s="133"/>
      <c r="G155" s="134">
        <v>4.5872999999999997E-2</v>
      </c>
      <c r="H155" s="133"/>
      <c r="I155" s="138"/>
      <c r="J155" s="135">
        <v>12.702628000000001</v>
      </c>
      <c r="K155" s="133"/>
      <c r="L155" s="136">
        <v>0.913184</v>
      </c>
      <c r="M155" s="137"/>
      <c r="N155" s="138"/>
      <c r="O155" s="135">
        <v>12.702628000000001</v>
      </c>
      <c r="P155" s="133"/>
      <c r="Q155" s="136">
        <v>0.818388</v>
      </c>
      <c r="R155" s="137"/>
      <c r="S155" s="138"/>
      <c r="T155" s="135" t="s">
        <v>136</v>
      </c>
      <c r="U155" s="133"/>
      <c r="V155" s="136" t="s">
        <v>136</v>
      </c>
      <c r="W155" s="137"/>
    </row>
    <row r="156" spans="1:23" x14ac:dyDescent="0.25">
      <c r="A156" s="128" t="s">
        <v>553</v>
      </c>
      <c r="B156" s="129">
        <v>244</v>
      </c>
      <c r="C156" s="130" t="s">
        <v>2</v>
      </c>
      <c r="D156" s="131"/>
      <c r="E156" s="132">
        <v>1.9628E-2</v>
      </c>
      <c r="F156" s="133"/>
      <c r="G156" s="134">
        <v>1.0697E-2</v>
      </c>
      <c r="H156" s="133"/>
      <c r="I156" s="138"/>
      <c r="J156" s="135">
        <v>2.962091</v>
      </c>
      <c r="K156" s="133"/>
      <c r="L156" s="136">
        <v>0.21294299999999999</v>
      </c>
      <c r="M156" s="137"/>
      <c r="N156" s="138"/>
      <c r="O156" s="135">
        <v>2.962091</v>
      </c>
      <c r="P156" s="133"/>
      <c r="Q156" s="136">
        <v>0.19083800000000001</v>
      </c>
      <c r="R156" s="137"/>
      <c r="S156" s="138"/>
      <c r="T156" s="135" t="s">
        <v>136</v>
      </c>
      <c r="U156" s="133"/>
      <c r="V156" s="136" t="s">
        <v>136</v>
      </c>
      <c r="W156" s="137"/>
    </row>
    <row r="157" spans="1:23" x14ac:dyDescent="0.25">
      <c r="A157" s="128" t="s">
        <v>554</v>
      </c>
      <c r="B157" s="129">
        <v>248</v>
      </c>
      <c r="C157" s="130" t="s">
        <v>2</v>
      </c>
      <c r="D157" s="131"/>
      <c r="E157" s="132">
        <v>5.1289000000000001E-2</v>
      </c>
      <c r="F157" s="133"/>
      <c r="G157" s="134">
        <v>2.7952000000000001E-2</v>
      </c>
      <c r="H157" s="133"/>
      <c r="I157" s="138"/>
      <c r="J157" s="135">
        <v>7.7401489999999997</v>
      </c>
      <c r="K157" s="133"/>
      <c r="L157" s="136">
        <v>0.55643399999999998</v>
      </c>
      <c r="M157" s="137"/>
      <c r="N157" s="138"/>
      <c r="O157" s="135">
        <v>7.7401489999999997</v>
      </c>
      <c r="P157" s="133"/>
      <c r="Q157" s="136">
        <v>0.498672</v>
      </c>
      <c r="R157" s="137"/>
      <c r="S157" s="138"/>
      <c r="T157" s="135" t="s">
        <v>136</v>
      </c>
      <c r="U157" s="133"/>
      <c r="V157" s="136" t="s">
        <v>136</v>
      </c>
      <c r="W157" s="137"/>
    </row>
    <row r="158" spans="1:23" x14ac:dyDescent="0.25">
      <c r="A158" s="128" t="s">
        <v>426</v>
      </c>
      <c r="B158" s="129">
        <v>249</v>
      </c>
      <c r="C158" s="130" t="s">
        <v>2</v>
      </c>
      <c r="D158" s="131"/>
      <c r="E158" s="132">
        <v>3.2681000000000002E-2</v>
      </c>
      <c r="F158" s="133"/>
      <c r="G158" s="134">
        <v>1.7811E-2</v>
      </c>
      <c r="H158" s="133"/>
      <c r="I158" s="138"/>
      <c r="J158" s="135">
        <v>4.9320190000000004</v>
      </c>
      <c r="K158" s="133"/>
      <c r="L158" s="136">
        <v>0.35455999999999999</v>
      </c>
      <c r="M158" s="137"/>
      <c r="N158" s="138"/>
      <c r="O158" s="135">
        <v>4.9320190000000004</v>
      </c>
      <c r="P158" s="133"/>
      <c r="Q158" s="136">
        <v>0.31775399999999998</v>
      </c>
      <c r="R158" s="137"/>
      <c r="S158" s="138"/>
      <c r="T158" s="135" t="s">
        <v>136</v>
      </c>
      <c r="U158" s="133"/>
      <c r="V158" s="136" t="s">
        <v>136</v>
      </c>
      <c r="W158" s="137"/>
    </row>
    <row r="159" spans="1:23" x14ac:dyDescent="0.25">
      <c r="A159" s="128" t="s">
        <v>254</v>
      </c>
      <c r="B159" s="129">
        <v>250</v>
      </c>
      <c r="C159" s="130" t="s">
        <v>2</v>
      </c>
      <c r="D159" s="131"/>
      <c r="E159" s="132">
        <v>4.5738000000000001E-2</v>
      </c>
      <c r="F159" s="133"/>
      <c r="G159" s="134">
        <v>2.4927000000000001E-2</v>
      </c>
      <c r="H159" s="133"/>
      <c r="I159" s="138"/>
      <c r="J159" s="135" t="s">
        <v>136</v>
      </c>
      <c r="K159" s="133"/>
      <c r="L159" s="136" t="s">
        <v>136</v>
      </c>
      <c r="M159" s="137"/>
      <c r="N159" s="138"/>
      <c r="O159" s="135">
        <v>6.9024999999999999</v>
      </c>
      <c r="P159" s="133"/>
      <c r="Q159" s="136">
        <v>0.44470500000000002</v>
      </c>
      <c r="R159" s="137"/>
      <c r="S159" s="138"/>
      <c r="T159" s="135" t="s">
        <v>136</v>
      </c>
      <c r="U159" s="133"/>
      <c r="V159" s="136" t="s">
        <v>136</v>
      </c>
      <c r="W159" s="137"/>
    </row>
    <row r="160" spans="1:23" x14ac:dyDescent="0.25">
      <c r="A160" s="128" t="s">
        <v>555</v>
      </c>
      <c r="B160" s="129">
        <v>251</v>
      </c>
      <c r="C160" s="130" t="s">
        <v>2</v>
      </c>
      <c r="D160" s="131"/>
      <c r="E160" s="132">
        <v>5.0020000000000004E-3</v>
      </c>
      <c r="F160" s="133"/>
      <c r="G160" s="134">
        <v>2.7260000000000001E-3</v>
      </c>
      <c r="H160" s="133"/>
      <c r="I160" s="138"/>
      <c r="J160" s="135">
        <v>0.754853</v>
      </c>
      <c r="K160" s="133"/>
      <c r="L160" s="136">
        <v>5.4266000000000002E-2</v>
      </c>
      <c r="M160" s="137"/>
      <c r="N160" s="138"/>
      <c r="O160" s="135">
        <v>0.754853</v>
      </c>
      <c r="P160" s="133"/>
      <c r="Q160" s="136">
        <v>4.8633000000000003E-2</v>
      </c>
      <c r="R160" s="137"/>
      <c r="S160" s="138"/>
      <c r="T160" s="135" t="s">
        <v>136</v>
      </c>
      <c r="U160" s="133"/>
      <c r="V160" s="136" t="s">
        <v>136</v>
      </c>
      <c r="W160" s="137"/>
    </row>
    <row r="161" spans="1:23" x14ac:dyDescent="0.25">
      <c r="A161" s="128" t="s">
        <v>556</v>
      </c>
      <c r="B161" s="129">
        <v>252</v>
      </c>
      <c r="C161" s="130" t="s">
        <v>2</v>
      </c>
      <c r="D161" s="131"/>
      <c r="E161" s="132">
        <v>6.6406000000000007E-2</v>
      </c>
      <c r="F161" s="133"/>
      <c r="G161" s="134">
        <v>3.6191000000000001E-2</v>
      </c>
      <c r="H161" s="133"/>
      <c r="I161" s="138"/>
      <c r="J161" s="135">
        <v>10.021599</v>
      </c>
      <c r="K161" s="133"/>
      <c r="L161" s="136">
        <v>0.72044600000000003</v>
      </c>
      <c r="M161" s="133"/>
      <c r="N161" s="138"/>
      <c r="O161" s="135">
        <v>10.021599</v>
      </c>
      <c r="P161" s="133"/>
      <c r="Q161" s="136">
        <v>0.64565799999999995</v>
      </c>
      <c r="R161" s="133"/>
      <c r="S161" s="138"/>
      <c r="T161" s="135" t="s">
        <v>136</v>
      </c>
      <c r="U161" s="133"/>
      <c r="V161" s="136" t="s">
        <v>136</v>
      </c>
      <c r="W161" s="133"/>
    </row>
    <row r="162" spans="1:23" x14ac:dyDescent="0.25">
      <c r="A162" s="128" t="s">
        <v>427</v>
      </c>
      <c r="B162" s="129">
        <v>253</v>
      </c>
      <c r="C162" s="130" t="s">
        <v>2</v>
      </c>
      <c r="D162" s="131"/>
      <c r="E162" s="132">
        <v>9.5988000000000004E-2</v>
      </c>
      <c r="F162" s="133"/>
      <c r="G162" s="134">
        <v>5.2312999999999998E-2</v>
      </c>
      <c r="H162" s="133"/>
      <c r="I162" s="138"/>
      <c r="J162" s="135">
        <v>14.485919000000001</v>
      </c>
      <c r="K162" s="133"/>
      <c r="L162" s="136">
        <v>1.0413840000000001</v>
      </c>
      <c r="M162" s="133"/>
      <c r="N162" s="138"/>
      <c r="O162" s="135">
        <v>14.485919000000001</v>
      </c>
      <c r="P162" s="133"/>
      <c r="Q162" s="136">
        <v>0.93328</v>
      </c>
      <c r="R162" s="133"/>
      <c r="S162" s="138"/>
      <c r="T162" s="135" t="s">
        <v>136</v>
      </c>
      <c r="U162" s="133"/>
      <c r="V162" s="136" t="s">
        <v>136</v>
      </c>
      <c r="W162" s="133"/>
    </row>
    <row r="163" spans="1:23" x14ac:dyDescent="0.25">
      <c r="A163" s="128" t="s">
        <v>255</v>
      </c>
      <c r="B163" s="129">
        <v>254</v>
      </c>
      <c r="C163" s="130" t="s">
        <v>2</v>
      </c>
      <c r="D163" s="131"/>
      <c r="E163" s="132">
        <v>4.3157000000000001E-2</v>
      </c>
      <c r="F163" s="133"/>
      <c r="G163" s="134">
        <v>2.3519999999999999E-2</v>
      </c>
      <c r="H163" s="133"/>
      <c r="I163" s="138"/>
      <c r="J163" s="135" t="s">
        <v>136</v>
      </c>
      <c r="K163" s="133"/>
      <c r="L163" s="136" t="s">
        <v>136</v>
      </c>
      <c r="M163" s="137"/>
      <c r="N163" s="138"/>
      <c r="O163" s="135">
        <v>6.5128899999999996</v>
      </c>
      <c r="P163" s="133"/>
      <c r="Q163" s="136">
        <v>0.41960399999999998</v>
      </c>
      <c r="R163" s="137"/>
      <c r="S163" s="138"/>
      <c r="T163" s="135" t="s">
        <v>136</v>
      </c>
      <c r="U163" s="133"/>
      <c r="V163" s="136" t="s">
        <v>136</v>
      </c>
      <c r="W163" s="137"/>
    </row>
    <row r="164" spans="1:23" x14ac:dyDescent="0.25">
      <c r="A164" s="128" t="s">
        <v>428</v>
      </c>
      <c r="B164" s="129">
        <v>255</v>
      </c>
      <c r="C164" s="130" t="s">
        <v>2</v>
      </c>
      <c r="D164" s="131"/>
      <c r="E164" s="132">
        <v>8.8893E-2</v>
      </c>
      <c r="F164" s="133"/>
      <c r="G164" s="134">
        <v>4.8446000000000003E-2</v>
      </c>
      <c r="H164" s="133"/>
      <c r="I164" s="138"/>
      <c r="J164" s="135">
        <v>13.415114000000001</v>
      </c>
      <c r="K164" s="133"/>
      <c r="L164" s="136">
        <v>0.96440400000000004</v>
      </c>
      <c r="M164" s="133"/>
      <c r="N164" s="138"/>
      <c r="O164" s="135">
        <v>13.415114000000001</v>
      </c>
      <c r="P164" s="133"/>
      <c r="Q164" s="136">
        <v>0.86429100000000003</v>
      </c>
      <c r="R164" s="133"/>
      <c r="S164" s="138"/>
      <c r="T164" s="135" t="s">
        <v>136</v>
      </c>
      <c r="U164" s="133"/>
      <c r="V164" s="136" t="s">
        <v>136</v>
      </c>
      <c r="W164" s="137"/>
    </row>
    <row r="165" spans="1:23" x14ac:dyDescent="0.25">
      <c r="A165" s="128" t="s">
        <v>256</v>
      </c>
      <c r="B165" s="129">
        <v>256</v>
      </c>
      <c r="C165" s="130" t="s">
        <v>2</v>
      </c>
      <c r="D165" s="131"/>
      <c r="E165" s="132">
        <v>0.44278000000000001</v>
      </c>
      <c r="F165" s="133"/>
      <c r="G165" s="134">
        <v>0.241312</v>
      </c>
      <c r="H165" s="133"/>
      <c r="I165" s="126"/>
      <c r="J165" s="135">
        <v>33.410682999999999</v>
      </c>
      <c r="K165" s="133"/>
      <c r="L165" s="136">
        <v>2.4018730000000001</v>
      </c>
      <c r="M165" s="133" t="s">
        <v>138</v>
      </c>
      <c r="N165" s="126"/>
      <c r="O165" s="135">
        <v>33.410682999999999</v>
      </c>
      <c r="P165" s="133"/>
      <c r="Q165" s="136">
        <v>2.152539</v>
      </c>
      <c r="R165" s="133" t="s">
        <v>138</v>
      </c>
      <c r="S165" s="126"/>
      <c r="T165" s="135" t="s">
        <v>136</v>
      </c>
      <c r="U165" s="133"/>
      <c r="V165" s="136" t="s">
        <v>136</v>
      </c>
      <c r="W165" s="137"/>
    </row>
    <row r="166" spans="1:23" x14ac:dyDescent="0.25">
      <c r="A166" s="128" t="s">
        <v>557</v>
      </c>
      <c r="B166" s="129">
        <v>257</v>
      </c>
      <c r="C166" s="130" t="s">
        <v>2</v>
      </c>
      <c r="D166" s="131"/>
      <c r="E166" s="132">
        <v>2.5578E-2</v>
      </c>
      <c r="F166" s="133"/>
      <c r="G166" s="134">
        <v>1.3939999999999999E-2</v>
      </c>
      <c r="H166" s="133"/>
      <c r="I166" s="138"/>
      <c r="J166" s="135">
        <v>3.860106</v>
      </c>
      <c r="K166" s="133"/>
      <c r="L166" s="136">
        <v>0.277501</v>
      </c>
      <c r="M166" s="137"/>
      <c r="N166" s="138"/>
      <c r="O166" s="135">
        <v>3.860106</v>
      </c>
      <c r="P166" s="133"/>
      <c r="Q166" s="136">
        <v>0.248694</v>
      </c>
      <c r="R166" s="137"/>
      <c r="S166" s="138"/>
      <c r="T166" s="135" t="s">
        <v>136</v>
      </c>
      <c r="U166" s="133"/>
      <c r="V166" s="136" t="s">
        <v>136</v>
      </c>
      <c r="W166" s="137"/>
    </row>
    <row r="167" spans="1:23" x14ac:dyDescent="0.25">
      <c r="A167" s="128" t="s">
        <v>558</v>
      </c>
      <c r="B167" s="129">
        <v>259</v>
      </c>
      <c r="C167" s="130" t="s">
        <v>2</v>
      </c>
      <c r="D167" s="131"/>
      <c r="E167" s="132">
        <v>3.4340000000000002E-2</v>
      </c>
      <c r="F167" s="133"/>
      <c r="G167" s="134">
        <v>1.8714999999999999E-2</v>
      </c>
      <c r="H167" s="133"/>
      <c r="I167" s="138"/>
      <c r="J167" s="135">
        <v>5.1823439999999996</v>
      </c>
      <c r="K167" s="133"/>
      <c r="L167" s="136">
        <v>0.37255500000000003</v>
      </c>
      <c r="M167" s="137"/>
      <c r="N167" s="138"/>
      <c r="O167" s="135">
        <v>5.1823439999999996</v>
      </c>
      <c r="P167" s="133"/>
      <c r="Q167" s="136">
        <v>0.33388099999999998</v>
      </c>
      <c r="R167" s="137"/>
      <c r="S167" s="138"/>
      <c r="T167" s="135" t="s">
        <v>136</v>
      </c>
      <c r="U167" s="133"/>
      <c r="V167" s="136" t="s">
        <v>136</v>
      </c>
      <c r="W167" s="137"/>
    </row>
    <row r="168" spans="1:23" x14ac:dyDescent="0.25">
      <c r="A168" s="128" t="s">
        <v>559</v>
      </c>
      <c r="B168" s="129">
        <v>261</v>
      </c>
      <c r="C168" s="130" t="s">
        <v>2</v>
      </c>
      <c r="D168" s="131"/>
      <c r="E168" s="132">
        <v>5.6854000000000002E-2</v>
      </c>
      <c r="F168" s="133"/>
      <c r="G168" s="134">
        <v>3.0984999999999999E-2</v>
      </c>
      <c r="H168" s="133"/>
      <c r="I168" s="126"/>
      <c r="J168" s="135">
        <v>8.5800129999999992</v>
      </c>
      <c r="K168" s="133"/>
      <c r="L168" s="136">
        <v>0.61681200000000003</v>
      </c>
      <c r="M168" s="137"/>
      <c r="N168" s="126"/>
      <c r="O168" s="135">
        <v>8.5800129999999992</v>
      </c>
      <c r="P168" s="133"/>
      <c r="Q168" s="136">
        <v>0.552782</v>
      </c>
      <c r="R168" s="137"/>
      <c r="S168" s="126"/>
      <c r="T168" s="135" t="s">
        <v>136</v>
      </c>
      <c r="U168" s="133"/>
      <c r="V168" s="136" t="s">
        <v>136</v>
      </c>
      <c r="W168" s="137"/>
    </row>
    <row r="169" spans="1:23" x14ac:dyDescent="0.25">
      <c r="A169" s="128" t="s">
        <v>257</v>
      </c>
      <c r="B169" s="129">
        <v>262</v>
      </c>
      <c r="C169" s="130" t="s">
        <v>2</v>
      </c>
      <c r="D169" s="131"/>
      <c r="E169" s="132">
        <v>0.11711000000000001</v>
      </c>
      <c r="F169" s="133"/>
      <c r="G169" s="134">
        <v>6.3824000000000006E-2</v>
      </c>
      <c r="H169" s="133"/>
      <c r="I169" s="126"/>
      <c r="J169" s="135" t="s">
        <v>136</v>
      </c>
      <c r="K169" s="133"/>
      <c r="L169" s="136" t="s">
        <v>136</v>
      </c>
      <c r="M169" s="137"/>
      <c r="N169" s="126"/>
      <c r="O169" s="135">
        <v>17.673414000000001</v>
      </c>
      <c r="P169" s="133"/>
      <c r="Q169" s="136">
        <v>1.138639</v>
      </c>
      <c r="R169" s="137"/>
      <c r="S169" s="126"/>
      <c r="T169" s="135" t="s">
        <v>136</v>
      </c>
      <c r="U169" s="133"/>
      <c r="V169" s="136" t="s">
        <v>136</v>
      </c>
      <c r="W169" s="137"/>
    </row>
    <row r="170" spans="1:23" x14ac:dyDescent="0.25">
      <c r="A170" s="128" t="s">
        <v>139</v>
      </c>
      <c r="B170" s="129">
        <v>263</v>
      </c>
      <c r="C170" s="130" t="s">
        <v>2</v>
      </c>
      <c r="D170" s="131"/>
      <c r="E170" s="132">
        <v>8.9099999999999995E-3</v>
      </c>
      <c r="F170" s="133"/>
      <c r="G170" s="134">
        <v>4.8560000000000001E-3</v>
      </c>
      <c r="H170" s="133"/>
      <c r="I170" s="138"/>
      <c r="J170" s="135" t="s">
        <v>136</v>
      </c>
      <c r="K170" s="133"/>
      <c r="L170" s="136" t="s">
        <v>136</v>
      </c>
      <c r="M170" s="137"/>
      <c r="N170" s="138"/>
      <c r="O170" s="135">
        <v>1.344668</v>
      </c>
      <c r="P170" s="133"/>
      <c r="Q170" s="136">
        <v>8.6632000000000001E-2</v>
      </c>
      <c r="R170" s="137"/>
      <c r="S170" s="138"/>
      <c r="T170" s="135" t="s">
        <v>136</v>
      </c>
      <c r="U170" s="133"/>
      <c r="V170" s="136" t="s">
        <v>136</v>
      </c>
      <c r="W170" s="137"/>
    </row>
    <row r="171" spans="1:23" x14ac:dyDescent="0.25">
      <c r="A171" s="128" t="s">
        <v>429</v>
      </c>
      <c r="B171" s="129">
        <v>264</v>
      </c>
      <c r="C171" s="130" t="s">
        <v>2</v>
      </c>
      <c r="D171" s="131"/>
      <c r="E171" s="132">
        <v>0.12518099999999999</v>
      </c>
      <c r="F171" s="133"/>
      <c r="G171" s="134">
        <v>6.8223000000000006E-2</v>
      </c>
      <c r="H171" s="133"/>
      <c r="I171" s="126"/>
      <c r="J171" s="135">
        <v>18.891535000000001</v>
      </c>
      <c r="K171" s="133"/>
      <c r="L171" s="136">
        <v>1.358101</v>
      </c>
      <c r="M171" s="137"/>
      <c r="N171" s="126"/>
      <c r="O171" s="135">
        <v>18.891535000000001</v>
      </c>
      <c r="P171" s="133"/>
      <c r="Q171" s="136">
        <v>1.2171190000000001</v>
      </c>
      <c r="R171" s="137"/>
      <c r="S171" s="126"/>
      <c r="T171" s="135" t="s">
        <v>136</v>
      </c>
      <c r="U171" s="133"/>
      <c r="V171" s="136" t="s">
        <v>136</v>
      </c>
      <c r="W171" s="137"/>
    </row>
    <row r="172" spans="1:23" x14ac:dyDescent="0.25">
      <c r="A172" s="128" t="s">
        <v>560</v>
      </c>
      <c r="B172" s="129">
        <v>265</v>
      </c>
      <c r="C172" s="130" t="s">
        <v>2</v>
      </c>
      <c r="D172" s="131"/>
      <c r="E172" s="132">
        <v>6.6724000000000006E-2</v>
      </c>
      <c r="F172" s="133"/>
      <c r="G172" s="134">
        <v>3.6364E-2</v>
      </c>
      <c r="H172" s="133"/>
      <c r="I172" s="138"/>
      <c r="J172" s="135">
        <v>10.069504</v>
      </c>
      <c r="K172" s="133"/>
      <c r="L172" s="136">
        <v>0.72389000000000003</v>
      </c>
      <c r="M172" s="133"/>
      <c r="N172" s="138"/>
      <c r="O172" s="135">
        <v>10.069504</v>
      </c>
      <c r="P172" s="133"/>
      <c r="Q172" s="136">
        <v>0.64874500000000002</v>
      </c>
      <c r="R172" s="137"/>
      <c r="S172" s="138"/>
      <c r="T172" s="135" t="s">
        <v>136</v>
      </c>
      <c r="U172" s="133"/>
      <c r="V172" s="136" t="s">
        <v>136</v>
      </c>
      <c r="W172" s="137"/>
    </row>
    <row r="173" spans="1:23" x14ac:dyDescent="0.25">
      <c r="A173" s="128" t="s">
        <v>561</v>
      </c>
      <c r="B173" s="129">
        <v>266</v>
      </c>
      <c r="C173" s="130">
        <v>269</v>
      </c>
      <c r="D173" s="131"/>
      <c r="E173" s="132" t="s">
        <v>2</v>
      </c>
      <c r="F173" s="133"/>
      <c r="G173" s="134" t="s">
        <v>2</v>
      </c>
      <c r="H173" s="133"/>
      <c r="I173" s="126"/>
      <c r="J173" s="135" t="s">
        <v>136</v>
      </c>
      <c r="K173" s="133"/>
      <c r="L173" s="136" t="s">
        <v>136</v>
      </c>
      <c r="M173" s="137"/>
      <c r="N173" s="126"/>
      <c r="O173" s="135" t="s">
        <v>136</v>
      </c>
      <c r="P173" s="133"/>
      <c r="Q173" s="136" t="s">
        <v>136</v>
      </c>
      <c r="R173" s="137"/>
      <c r="S173" s="126"/>
      <c r="T173" s="135" t="s">
        <v>136</v>
      </c>
      <c r="U173" s="133"/>
      <c r="V173" s="136" t="s">
        <v>136</v>
      </c>
      <c r="W173" s="137"/>
    </row>
    <row r="174" spans="1:23" x14ac:dyDescent="0.25">
      <c r="A174" s="128" t="s">
        <v>562</v>
      </c>
      <c r="B174" s="129">
        <v>268</v>
      </c>
      <c r="C174" s="130">
        <v>256</v>
      </c>
      <c r="D174" s="131"/>
      <c r="E174" s="132" t="s">
        <v>2</v>
      </c>
      <c r="F174" s="133"/>
      <c r="G174" s="134" t="s">
        <v>2</v>
      </c>
      <c r="H174" s="133"/>
      <c r="I174" s="138"/>
      <c r="J174" s="135" t="s">
        <v>136</v>
      </c>
      <c r="K174" s="133"/>
      <c r="L174" s="136" t="s">
        <v>136</v>
      </c>
      <c r="M174" s="137"/>
      <c r="N174" s="138"/>
      <c r="O174" s="135" t="s">
        <v>136</v>
      </c>
      <c r="P174" s="133"/>
      <c r="Q174" s="136" t="s">
        <v>136</v>
      </c>
      <c r="R174" s="137"/>
      <c r="S174" s="138"/>
      <c r="T174" s="135" t="s">
        <v>136</v>
      </c>
      <c r="U174" s="133"/>
      <c r="V174" s="136" t="s">
        <v>136</v>
      </c>
      <c r="W174" s="137"/>
    </row>
    <row r="175" spans="1:23" x14ac:dyDescent="0.25">
      <c r="A175" s="128" t="s">
        <v>258</v>
      </c>
      <c r="B175" s="129">
        <v>269</v>
      </c>
      <c r="C175" s="130" t="s">
        <v>2</v>
      </c>
      <c r="D175" s="131"/>
      <c r="E175" s="132">
        <v>9.0867000000000003E-2</v>
      </c>
      <c r="F175" s="133"/>
      <c r="G175" s="134">
        <v>4.9521999999999997E-2</v>
      </c>
      <c r="H175" s="133"/>
      <c r="I175" s="138"/>
      <c r="J175" s="135">
        <v>4.7995739999999998</v>
      </c>
      <c r="K175" s="133"/>
      <c r="L175" s="136">
        <v>0.34503800000000001</v>
      </c>
      <c r="M175" s="133" t="s">
        <v>138</v>
      </c>
      <c r="N175" s="138"/>
      <c r="O175" s="135">
        <v>13.713067000000001</v>
      </c>
      <c r="P175" s="133"/>
      <c r="Q175" s="136">
        <v>0.88348700000000002</v>
      </c>
      <c r="R175" s="137"/>
      <c r="S175" s="138"/>
      <c r="T175" s="135" t="s">
        <v>136</v>
      </c>
      <c r="U175" s="133"/>
      <c r="V175" s="136" t="s">
        <v>136</v>
      </c>
      <c r="W175" s="137"/>
    </row>
    <row r="176" spans="1:23" x14ac:dyDescent="0.25">
      <c r="A176" s="128" t="s">
        <v>259</v>
      </c>
      <c r="B176" s="129">
        <v>270</v>
      </c>
      <c r="C176" s="130" t="s">
        <v>2</v>
      </c>
      <c r="D176" s="131"/>
      <c r="E176" s="132">
        <v>1.7108000000000002E-2</v>
      </c>
      <c r="F176" s="133"/>
      <c r="G176" s="134">
        <v>9.3240000000000007E-3</v>
      </c>
      <c r="H176" s="133"/>
      <c r="I176" s="138"/>
      <c r="J176" s="135" t="s">
        <v>136</v>
      </c>
      <c r="K176" s="133"/>
      <c r="L176" s="136" t="s">
        <v>136</v>
      </c>
      <c r="M176" s="137"/>
      <c r="N176" s="138"/>
      <c r="O176" s="135">
        <v>2.581896</v>
      </c>
      <c r="P176" s="133"/>
      <c r="Q176" s="136">
        <v>0.16634299999999999</v>
      </c>
      <c r="R176" s="137"/>
      <c r="S176" s="138"/>
      <c r="T176" s="135" t="s">
        <v>136</v>
      </c>
      <c r="U176" s="133"/>
      <c r="V176" s="136" t="s">
        <v>136</v>
      </c>
      <c r="W176" s="137"/>
    </row>
    <row r="177" spans="1:23" x14ac:dyDescent="0.25">
      <c r="A177" s="128" t="s">
        <v>563</v>
      </c>
      <c r="B177" s="129">
        <v>273</v>
      </c>
      <c r="C177" s="130" t="s">
        <v>2</v>
      </c>
      <c r="D177" s="131"/>
      <c r="E177" s="132">
        <v>2.1649999999999999E-2</v>
      </c>
      <c r="F177" s="133"/>
      <c r="G177" s="134">
        <v>1.1799E-2</v>
      </c>
      <c r="H177" s="133"/>
      <c r="I177" s="126"/>
      <c r="J177" s="135">
        <v>3.2672439999999998</v>
      </c>
      <c r="K177" s="133"/>
      <c r="L177" s="136">
        <v>0.23488000000000001</v>
      </c>
      <c r="M177" s="137"/>
      <c r="N177" s="126"/>
      <c r="O177" s="135">
        <v>3.2672439999999998</v>
      </c>
      <c r="P177" s="133"/>
      <c r="Q177" s="136">
        <v>0.21049799999999999</v>
      </c>
      <c r="R177" s="137"/>
      <c r="S177" s="126"/>
      <c r="T177" s="135" t="s">
        <v>136</v>
      </c>
      <c r="U177" s="133"/>
      <c r="V177" s="136" t="s">
        <v>136</v>
      </c>
      <c r="W177" s="137"/>
    </row>
    <row r="178" spans="1:23" x14ac:dyDescent="0.25">
      <c r="A178" s="128" t="s">
        <v>564</v>
      </c>
      <c r="B178" s="129">
        <v>274</v>
      </c>
      <c r="C178" s="130" t="s">
        <v>2</v>
      </c>
      <c r="D178" s="131"/>
      <c r="E178" s="132">
        <v>5.8181999999999998E-2</v>
      </c>
      <c r="F178" s="133"/>
      <c r="G178" s="134">
        <v>3.1709000000000001E-2</v>
      </c>
      <c r="H178" s="133"/>
      <c r="I178" s="138"/>
      <c r="J178" s="135">
        <v>8.7804950000000002</v>
      </c>
      <c r="K178" s="133"/>
      <c r="L178" s="136">
        <v>0.63122400000000001</v>
      </c>
      <c r="M178" s="137"/>
      <c r="N178" s="138"/>
      <c r="O178" s="135">
        <v>8.7804950000000002</v>
      </c>
      <c r="P178" s="133"/>
      <c r="Q178" s="136">
        <v>0.56569800000000003</v>
      </c>
      <c r="R178" s="137"/>
      <c r="S178" s="138"/>
      <c r="T178" s="135" t="s">
        <v>136</v>
      </c>
      <c r="U178" s="133"/>
      <c r="V178" s="136" t="s">
        <v>136</v>
      </c>
      <c r="W178" s="137"/>
    </row>
    <row r="179" spans="1:23" x14ac:dyDescent="0.25">
      <c r="A179" s="128" t="s">
        <v>565</v>
      </c>
      <c r="B179" s="129">
        <v>276</v>
      </c>
      <c r="C179" s="130" t="s">
        <v>2</v>
      </c>
      <c r="D179" s="131"/>
      <c r="E179" s="132">
        <v>1.9873999999999999E-2</v>
      </c>
      <c r="F179" s="133"/>
      <c r="G179" s="134">
        <v>1.0831E-2</v>
      </c>
      <c r="H179" s="133"/>
      <c r="I179" s="138"/>
      <c r="J179" s="135">
        <v>2.9991970000000001</v>
      </c>
      <c r="K179" s="133"/>
      <c r="L179" s="136">
        <v>0.21561</v>
      </c>
      <c r="M179" s="137"/>
      <c r="N179" s="138"/>
      <c r="O179" s="135">
        <v>2.9991970000000001</v>
      </c>
      <c r="P179" s="133"/>
      <c r="Q179" s="136">
        <v>0.19322800000000001</v>
      </c>
      <c r="R179" s="137"/>
      <c r="S179" s="138"/>
      <c r="T179" s="135" t="s">
        <v>136</v>
      </c>
      <c r="U179" s="133"/>
      <c r="V179" s="136" t="s">
        <v>136</v>
      </c>
      <c r="W179" s="137"/>
    </row>
    <row r="180" spans="1:23" x14ac:dyDescent="0.25">
      <c r="A180" s="128" t="s">
        <v>651</v>
      </c>
      <c r="B180" s="129">
        <v>277</v>
      </c>
      <c r="C180" s="130" t="s">
        <v>2</v>
      </c>
      <c r="D180" s="131"/>
      <c r="E180" s="132">
        <v>1.4239999999999999E-3</v>
      </c>
      <c r="F180" s="133"/>
      <c r="G180" s="134">
        <v>7.76E-4</v>
      </c>
      <c r="H180" s="133"/>
      <c r="I180" s="138"/>
      <c r="J180" s="135" t="s">
        <v>136</v>
      </c>
      <c r="K180" s="133"/>
      <c r="L180" s="136" t="s">
        <v>136</v>
      </c>
      <c r="M180" s="137"/>
      <c r="N180" s="138"/>
      <c r="O180" s="135">
        <v>0.21488099999999999</v>
      </c>
      <c r="P180" s="133"/>
      <c r="Q180" s="136">
        <v>1.3844E-2</v>
      </c>
      <c r="R180" s="137"/>
      <c r="S180" s="138"/>
      <c r="T180" s="135" t="s">
        <v>136</v>
      </c>
      <c r="U180" s="133"/>
      <c r="V180" s="136" t="s">
        <v>136</v>
      </c>
      <c r="W180" s="137"/>
    </row>
    <row r="181" spans="1:23" x14ac:dyDescent="0.25">
      <c r="A181" s="128" t="s">
        <v>260</v>
      </c>
      <c r="B181" s="129">
        <v>280</v>
      </c>
      <c r="C181" s="130" t="s">
        <v>2</v>
      </c>
      <c r="D181" s="131"/>
      <c r="E181" s="132">
        <v>2.7854E-2</v>
      </c>
      <c r="F181" s="133"/>
      <c r="G181" s="134">
        <v>1.5180000000000001E-2</v>
      </c>
      <c r="H181" s="133"/>
      <c r="I181" s="126"/>
      <c r="J181" s="135" t="s">
        <v>136</v>
      </c>
      <c r="K181" s="133"/>
      <c r="L181" s="136" t="s">
        <v>136</v>
      </c>
      <c r="M181" s="137"/>
      <c r="N181" s="126"/>
      <c r="O181" s="135">
        <v>4.2034719999999997</v>
      </c>
      <c r="P181" s="133"/>
      <c r="Q181" s="136">
        <v>0.270816</v>
      </c>
      <c r="R181" s="137"/>
      <c r="S181" s="126"/>
      <c r="T181" s="135" t="s">
        <v>136</v>
      </c>
      <c r="U181" s="133"/>
      <c r="V181" s="136" t="s">
        <v>136</v>
      </c>
      <c r="W181" s="137"/>
    </row>
    <row r="182" spans="1:23" x14ac:dyDescent="0.25">
      <c r="A182" s="128" t="s">
        <v>140</v>
      </c>
      <c r="B182" s="129">
        <v>281</v>
      </c>
      <c r="C182" s="130" t="s">
        <v>2</v>
      </c>
      <c r="D182" s="131"/>
      <c r="E182" s="132">
        <v>1.609E-2</v>
      </c>
      <c r="F182" s="133"/>
      <c r="G182" s="134">
        <v>8.7690000000000008E-3</v>
      </c>
      <c r="H182" s="133"/>
      <c r="I182" s="138"/>
      <c r="J182" s="135">
        <v>2.4282110000000001</v>
      </c>
      <c r="K182" s="133"/>
      <c r="L182" s="136">
        <v>0.174563</v>
      </c>
      <c r="M182" s="137"/>
      <c r="N182" s="138"/>
      <c r="O182" s="135">
        <v>2.4282110000000001</v>
      </c>
      <c r="P182" s="133"/>
      <c r="Q182" s="136">
        <v>0.156442</v>
      </c>
      <c r="R182" s="137"/>
      <c r="S182" s="138"/>
      <c r="T182" s="135" t="s">
        <v>136</v>
      </c>
      <c r="U182" s="133"/>
      <c r="V182" s="136" t="s">
        <v>136</v>
      </c>
      <c r="W182" s="137"/>
    </row>
    <row r="183" spans="1:23" x14ac:dyDescent="0.25">
      <c r="A183" s="128" t="s">
        <v>566</v>
      </c>
      <c r="B183" s="129">
        <v>282</v>
      </c>
      <c r="C183" s="130" t="s">
        <v>2</v>
      </c>
      <c r="D183" s="131"/>
      <c r="E183" s="132">
        <v>5.0663E-2</v>
      </c>
      <c r="F183" s="133"/>
      <c r="G183" s="134">
        <v>2.7611E-2</v>
      </c>
      <c r="H183" s="133"/>
      <c r="I183" s="138"/>
      <c r="J183" s="135">
        <v>7.6457230000000003</v>
      </c>
      <c r="K183" s="133"/>
      <c r="L183" s="136">
        <v>0.54964599999999997</v>
      </c>
      <c r="M183" s="137"/>
      <c r="N183" s="138"/>
      <c r="O183" s="135">
        <v>7.6457230000000003</v>
      </c>
      <c r="P183" s="133"/>
      <c r="Q183" s="136">
        <v>0.49258800000000003</v>
      </c>
      <c r="R183" s="137"/>
      <c r="S183" s="138"/>
      <c r="T183" s="135" t="s">
        <v>136</v>
      </c>
      <c r="U183" s="133"/>
      <c r="V183" s="136" t="s">
        <v>136</v>
      </c>
      <c r="W183" s="137"/>
    </row>
    <row r="184" spans="1:23" x14ac:dyDescent="0.25">
      <c r="A184" s="128" t="s">
        <v>567</v>
      </c>
      <c r="B184" s="129">
        <v>283</v>
      </c>
      <c r="C184" s="130" t="s">
        <v>2</v>
      </c>
      <c r="D184" s="131"/>
      <c r="E184" s="132">
        <v>2.6105E-2</v>
      </c>
      <c r="F184" s="133"/>
      <c r="G184" s="134">
        <v>1.4227E-2</v>
      </c>
      <c r="H184" s="133"/>
      <c r="I184" s="138"/>
      <c r="J184" s="135">
        <v>3.9395790000000002</v>
      </c>
      <c r="K184" s="133"/>
      <c r="L184" s="136">
        <v>0.28321400000000002</v>
      </c>
      <c r="M184" s="137"/>
      <c r="N184" s="138"/>
      <c r="O184" s="135">
        <v>3.9395790000000002</v>
      </c>
      <c r="P184" s="133"/>
      <c r="Q184" s="136">
        <v>0.25381399999999998</v>
      </c>
      <c r="R184" s="137"/>
      <c r="S184" s="138"/>
      <c r="T184" s="135" t="s">
        <v>136</v>
      </c>
      <c r="U184" s="133"/>
      <c r="V184" s="136" t="s">
        <v>136</v>
      </c>
      <c r="W184" s="137"/>
    </row>
    <row r="185" spans="1:23" x14ac:dyDescent="0.25">
      <c r="A185" s="128" t="s">
        <v>568</v>
      </c>
      <c r="B185" s="129">
        <v>286</v>
      </c>
      <c r="C185" s="130" t="s">
        <v>2</v>
      </c>
      <c r="D185" s="131"/>
      <c r="E185" s="132">
        <v>0.109803</v>
      </c>
      <c r="F185" s="133"/>
      <c r="G185" s="134">
        <v>5.9841999999999999E-2</v>
      </c>
      <c r="H185" s="133"/>
      <c r="I185" s="138"/>
      <c r="J185" s="135">
        <v>16.570764</v>
      </c>
      <c r="K185" s="133"/>
      <c r="L185" s="136">
        <v>1.191262</v>
      </c>
      <c r="M185" s="137"/>
      <c r="N185" s="138"/>
      <c r="O185" s="135">
        <v>16.570764</v>
      </c>
      <c r="P185" s="133"/>
      <c r="Q185" s="136">
        <v>1.067599</v>
      </c>
      <c r="R185" s="137"/>
      <c r="S185" s="138"/>
      <c r="T185" s="135" t="s">
        <v>136</v>
      </c>
      <c r="U185" s="133"/>
      <c r="V185" s="136" t="s">
        <v>136</v>
      </c>
      <c r="W185" s="137"/>
    </row>
    <row r="186" spans="1:23" x14ac:dyDescent="0.25">
      <c r="A186" s="128" t="s">
        <v>569</v>
      </c>
      <c r="B186" s="129">
        <v>287</v>
      </c>
      <c r="C186" s="130" t="s">
        <v>2</v>
      </c>
      <c r="D186" s="131"/>
      <c r="E186" s="132">
        <v>8.8222999999999996E-2</v>
      </c>
      <c r="F186" s="133"/>
      <c r="G186" s="134">
        <v>4.8080999999999999E-2</v>
      </c>
      <c r="H186" s="133"/>
      <c r="I186" s="138"/>
      <c r="J186" s="135">
        <v>13.314042000000001</v>
      </c>
      <c r="K186" s="133"/>
      <c r="L186" s="136">
        <v>0.95713800000000004</v>
      </c>
      <c r="M186" s="137"/>
      <c r="N186" s="138"/>
      <c r="O186" s="135">
        <v>13.314042000000001</v>
      </c>
      <c r="P186" s="133"/>
      <c r="Q186" s="136">
        <v>0.85777899999999996</v>
      </c>
      <c r="R186" s="137"/>
      <c r="S186" s="138"/>
      <c r="T186" s="135" t="s">
        <v>136</v>
      </c>
      <c r="U186" s="133"/>
      <c r="V186" s="136" t="s">
        <v>136</v>
      </c>
      <c r="W186" s="137"/>
    </row>
    <row r="187" spans="1:23" x14ac:dyDescent="0.25">
      <c r="A187" s="128" t="s">
        <v>570</v>
      </c>
      <c r="B187" s="129">
        <v>288</v>
      </c>
      <c r="C187" s="130" t="s">
        <v>2</v>
      </c>
      <c r="D187" s="131"/>
      <c r="E187" s="132">
        <v>4.0001000000000002E-2</v>
      </c>
      <c r="F187" s="133"/>
      <c r="G187" s="134">
        <v>2.18E-2</v>
      </c>
      <c r="H187" s="133"/>
      <c r="I187" s="138"/>
      <c r="J187" s="135">
        <v>6.0366070000000001</v>
      </c>
      <c r="K187" s="133"/>
      <c r="L187" s="136">
        <v>0.43396800000000002</v>
      </c>
      <c r="M187" s="137"/>
      <c r="N187" s="138"/>
      <c r="O187" s="135">
        <v>6.0366070000000001</v>
      </c>
      <c r="P187" s="133"/>
      <c r="Q187" s="136">
        <v>0.38891799999999999</v>
      </c>
      <c r="R187" s="137"/>
      <c r="S187" s="138"/>
      <c r="T187" s="135" t="s">
        <v>136</v>
      </c>
      <c r="U187" s="133"/>
      <c r="V187" s="136" t="s">
        <v>136</v>
      </c>
      <c r="W187" s="137"/>
    </row>
    <row r="188" spans="1:23" x14ac:dyDescent="0.25">
      <c r="A188" s="128" t="s">
        <v>261</v>
      </c>
      <c r="B188" s="129">
        <v>290</v>
      </c>
      <c r="C188" s="130" t="s">
        <v>2</v>
      </c>
      <c r="D188" s="131"/>
      <c r="E188" s="132">
        <v>4.5950000000000001E-3</v>
      </c>
      <c r="F188" s="133"/>
      <c r="G188" s="134">
        <v>2.5040000000000001E-3</v>
      </c>
      <c r="H188" s="133"/>
      <c r="I188" s="138"/>
      <c r="J188" s="135" t="s">
        <v>136</v>
      </c>
      <c r="K188" s="133"/>
      <c r="L188" s="136" t="s">
        <v>136</v>
      </c>
      <c r="M188" s="137"/>
      <c r="N188" s="138"/>
      <c r="O188" s="135">
        <v>0.69337899999999997</v>
      </c>
      <c r="P188" s="133"/>
      <c r="Q188" s="136">
        <v>4.4672000000000003E-2</v>
      </c>
      <c r="R188" s="137"/>
      <c r="S188" s="126"/>
      <c r="T188" s="135" t="s">
        <v>136</v>
      </c>
      <c r="U188" s="133"/>
      <c r="V188" s="136" t="s">
        <v>136</v>
      </c>
      <c r="W188" s="137"/>
    </row>
    <row r="189" spans="1:23" x14ac:dyDescent="0.25">
      <c r="A189" s="128" t="s">
        <v>571</v>
      </c>
      <c r="B189" s="129">
        <v>294</v>
      </c>
      <c r="C189" s="130" t="s">
        <v>2</v>
      </c>
      <c r="D189" s="131"/>
      <c r="E189" s="132">
        <v>3.3189999999999999E-3</v>
      </c>
      <c r="F189" s="133"/>
      <c r="G189" s="134">
        <v>1.8090000000000001E-3</v>
      </c>
      <c r="H189" s="133"/>
      <c r="I189" s="138"/>
      <c r="J189" s="135">
        <v>0.50092800000000004</v>
      </c>
      <c r="K189" s="133"/>
      <c r="L189" s="136">
        <v>3.6011000000000001E-2</v>
      </c>
      <c r="M189" s="137"/>
      <c r="N189" s="138"/>
      <c r="O189" s="135">
        <v>0.50092800000000004</v>
      </c>
      <c r="P189" s="133"/>
      <c r="Q189" s="136">
        <v>3.2273000000000003E-2</v>
      </c>
      <c r="R189" s="137"/>
      <c r="S189" s="126"/>
      <c r="T189" s="135" t="s">
        <v>136</v>
      </c>
      <c r="U189" s="133"/>
      <c r="V189" s="136" t="s">
        <v>136</v>
      </c>
      <c r="W189" s="137"/>
    </row>
    <row r="190" spans="1:23" x14ac:dyDescent="0.25">
      <c r="A190" s="128" t="s">
        <v>443</v>
      </c>
      <c r="B190" s="129">
        <v>297</v>
      </c>
      <c r="C190" s="130" t="s">
        <v>2</v>
      </c>
      <c r="D190" s="131"/>
      <c r="E190" s="132">
        <v>3.3153000000000002E-2</v>
      </c>
      <c r="F190" s="133"/>
      <c r="G190" s="134">
        <v>1.8068000000000001E-2</v>
      </c>
      <c r="H190" s="133"/>
      <c r="I190" s="138"/>
      <c r="J190" s="135">
        <v>5.0031840000000001</v>
      </c>
      <c r="K190" s="133"/>
      <c r="L190" s="136">
        <v>0.359676</v>
      </c>
      <c r="M190" s="137"/>
      <c r="N190" s="138"/>
      <c r="O190" s="135">
        <v>5.0031840000000001</v>
      </c>
      <c r="P190" s="133"/>
      <c r="Q190" s="136">
        <v>0.32233800000000001</v>
      </c>
      <c r="R190" s="137"/>
      <c r="S190" s="138"/>
      <c r="T190" s="135" t="s">
        <v>136</v>
      </c>
      <c r="U190" s="133"/>
      <c r="V190" s="136" t="s">
        <v>136</v>
      </c>
      <c r="W190" s="137"/>
    </row>
    <row r="191" spans="1:23" x14ac:dyDescent="0.25">
      <c r="A191" s="128" t="s">
        <v>572</v>
      </c>
      <c r="B191" s="129">
        <v>299</v>
      </c>
      <c r="C191" s="130" t="s">
        <v>2</v>
      </c>
      <c r="D191" s="131"/>
      <c r="E191" s="132">
        <v>0.662632</v>
      </c>
      <c r="F191" s="133"/>
      <c r="G191" s="134">
        <v>0.36113000000000001</v>
      </c>
      <c r="H191" s="133"/>
      <c r="I191" s="139"/>
      <c r="J191" s="133">
        <v>100</v>
      </c>
      <c r="K191" s="135"/>
      <c r="L191" s="137">
        <v>7.1889370000000001</v>
      </c>
      <c r="M191" s="140" t="s">
        <v>141</v>
      </c>
      <c r="N191" s="139"/>
      <c r="O191" s="133">
        <v>100</v>
      </c>
      <c r="P191" s="135"/>
      <c r="Q191" s="137">
        <v>6.4426670000000001</v>
      </c>
      <c r="R191" s="140" t="s">
        <v>141</v>
      </c>
      <c r="S191" s="138"/>
      <c r="T191" s="135" t="s">
        <v>136</v>
      </c>
      <c r="U191" s="133"/>
      <c r="V191" s="136" t="s">
        <v>136</v>
      </c>
      <c r="W191" s="137"/>
    </row>
    <row r="192" spans="1:23" x14ac:dyDescent="0.25">
      <c r="A192" s="128" t="s">
        <v>573</v>
      </c>
      <c r="B192" s="129">
        <v>306</v>
      </c>
      <c r="C192" s="130" t="s">
        <v>2</v>
      </c>
      <c r="D192" s="131"/>
      <c r="E192" s="132">
        <v>6.2204000000000002E-2</v>
      </c>
      <c r="F192" s="133"/>
      <c r="G192" s="134">
        <v>3.3901000000000001E-2</v>
      </c>
      <c r="H192" s="133"/>
      <c r="I192" s="138"/>
      <c r="J192" s="135">
        <v>9.3874779999999998</v>
      </c>
      <c r="K192" s="133"/>
      <c r="L192" s="136">
        <v>0.67486000000000002</v>
      </c>
      <c r="M192" s="137"/>
      <c r="N192" s="138"/>
      <c r="O192" s="135">
        <v>9.3874779999999998</v>
      </c>
      <c r="P192" s="133"/>
      <c r="Q192" s="136">
        <v>0.60480400000000001</v>
      </c>
      <c r="R192" s="137"/>
      <c r="S192" s="138"/>
      <c r="T192" s="135" t="s">
        <v>136</v>
      </c>
      <c r="U192" s="133"/>
      <c r="V192" s="136" t="s">
        <v>136</v>
      </c>
      <c r="W192" s="137"/>
    </row>
    <row r="193" spans="1:23" x14ac:dyDescent="0.25">
      <c r="A193" s="128" t="s">
        <v>262</v>
      </c>
      <c r="B193" s="129">
        <v>307</v>
      </c>
      <c r="C193" s="130" t="s">
        <v>2</v>
      </c>
      <c r="D193" s="131"/>
      <c r="E193" s="132">
        <v>0.16469</v>
      </c>
      <c r="F193" s="133"/>
      <c r="G193" s="134">
        <v>8.9755000000000001E-2</v>
      </c>
      <c r="H193" s="133"/>
      <c r="I193" s="138"/>
      <c r="J193" s="135" t="s">
        <v>136</v>
      </c>
      <c r="K193" s="133"/>
      <c r="L193" s="136" t="s">
        <v>136</v>
      </c>
      <c r="M193" s="137"/>
      <c r="N193" s="138"/>
      <c r="O193" s="135">
        <v>24.853930999999999</v>
      </c>
      <c r="P193" s="133"/>
      <c r="Q193" s="136">
        <v>1.601256</v>
      </c>
      <c r="R193" s="137"/>
      <c r="S193" s="138"/>
      <c r="T193" s="135" t="s">
        <v>136</v>
      </c>
      <c r="U193" s="133"/>
      <c r="V193" s="136" t="s">
        <v>136</v>
      </c>
      <c r="W193" s="137"/>
    </row>
    <row r="194" spans="1:23" x14ac:dyDescent="0.25">
      <c r="A194" s="128" t="s">
        <v>263</v>
      </c>
      <c r="B194" s="129">
        <v>310</v>
      </c>
      <c r="C194" s="130" t="s">
        <v>2</v>
      </c>
      <c r="D194" s="131"/>
      <c r="E194" s="132">
        <v>2.8149999999999998E-3</v>
      </c>
      <c r="F194" s="133"/>
      <c r="G194" s="134">
        <v>1.534E-3</v>
      </c>
      <c r="H194" s="133"/>
      <c r="I194" s="138"/>
      <c r="J194" s="135" t="s">
        <v>136</v>
      </c>
      <c r="K194" s="133"/>
      <c r="L194" s="136" t="s">
        <v>136</v>
      </c>
      <c r="M194" s="137"/>
      <c r="N194" s="138"/>
      <c r="O194" s="135">
        <v>0.42477799999999999</v>
      </c>
      <c r="P194" s="133"/>
      <c r="Q194" s="136">
        <v>2.7366999999999999E-2</v>
      </c>
      <c r="R194" s="137"/>
      <c r="S194" s="138"/>
      <c r="T194" s="135" t="s">
        <v>136</v>
      </c>
      <c r="U194" s="133"/>
      <c r="V194" s="136" t="s">
        <v>136</v>
      </c>
      <c r="W194" s="137"/>
    </row>
    <row r="195" spans="1:23" x14ac:dyDescent="0.25">
      <c r="A195" s="128" t="s">
        <v>574</v>
      </c>
      <c r="B195" s="129">
        <v>312</v>
      </c>
      <c r="C195" s="130" t="s">
        <v>2</v>
      </c>
      <c r="D195" s="131"/>
      <c r="E195" s="132">
        <v>9.2914999999999998E-2</v>
      </c>
      <c r="F195" s="133"/>
      <c r="G195" s="134">
        <v>5.0638000000000002E-2</v>
      </c>
      <c r="H195" s="133"/>
      <c r="I195" s="138"/>
      <c r="J195" s="135">
        <v>14.022097</v>
      </c>
      <c r="K195" s="133"/>
      <c r="L195" s="136">
        <v>1.00804</v>
      </c>
      <c r="M195" s="137"/>
      <c r="N195" s="138"/>
      <c r="O195" s="135">
        <v>14.022097</v>
      </c>
      <c r="P195" s="133"/>
      <c r="Q195" s="136">
        <v>0.90339700000000001</v>
      </c>
      <c r="R195" s="137"/>
      <c r="S195" s="138"/>
      <c r="T195" s="135" t="s">
        <v>136</v>
      </c>
      <c r="U195" s="133"/>
      <c r="V195" s="136" t="s">
        <v>136</v>
      </c>
      <c r="W195" s="137"/>
    </row>
    <row r="196" spans="1:23" x14ac:dyDescent="0.25">
      <c r="A196" s="128" t="s">
        <v>575</v>
      </c>
      <c r="B196" s="129">
        <v>315</v>
      </c>
      <c r="C196" s="130" t="s">
        <v>2</v>
      </c>
      <c r="D196" s="131"/>
      <c r="E196" s="132">
        <v>2.7342000000000002E-2</v>
      </c>
      <c r="F196" s="133"/>
      <c r="G196" s="134">
        <v>1.4900999999999999E-2</v>
      </c>
      <c r="H196" s="133"/>
      <c r="I196" s="126"/>
      <c r="J196" s="135">
        <v>4.1262150000000002</v>
      </c>
      <c r="K196" s="133"/>
      <c r="L196" s="136">
        <v>0.29663099999999998</v>
      </c>
      <c r="M196" s="137"/>
      <c r="N196" s="126"/>
      <c r="O196" s="135">
        <v>4.1262150000000002</v>
      </c>
      <c r="P196" s="133"/>
      <c r="Q196" s="136">
        <v>0.26583800000000002</v>
      </c>
      <c r="R196" s="137"/>
      <c r="S196" s="126"/>
      <c r="T196" s="135" t="s">
        <v>136</v>
      </c>
      <c r="U196" s="133"/>
      <c r="V196" s="136" t="s">
        <v>136</v>
      </c>
      <c r="W196" s="137"/>
    </row>
    <row r="197" spans="1:23" x14ac:dyDescent="0.25">
      <c r="A197" s="128" t="s">
        <v>264</v>
      </c>
      <c r="B197" s="129">
        <v>319</v>
      </c>
      <c r="C197" s="130" t="s">
        <v>2</v>
      </c>
      <c r="D197" s="131"/>
      <c r="E197" s="132">
        <v>2.6754E-2</v>
      </c>
      <c r="F197" s="133"/>
      <c r="G197" s="134">
        <v>1.4581E-2</v>
      </c>
      <c r="H197" s="133"/>
      <c r="I197" s="138"/>
      <c r="J197" s="135" t="s">
        <v>136</v>
      </c>
      <c r="K197" s="133"/>
      <c r="L197" s="136" t="s">
        <v>136</v>
      </c>
      <c r="M197" s="137"/>
      <c r="N197" s="138"/>
      <c r="O197" s="135">
        <v>4.037604</v>
      </c>
      <c r="P197" s="133"/>
      <c r="Q197" s="136">
        <v>0.260129</v>
      </c>
      <c r="R197" s="137"/>
      <c r="S197" s="138"/>
      <c r="T197" s="135" t="s">
        <v>136</v>
      </c>
      <c r="U197" s="133"/>
      <c r="V197" s="136" t="s">
        <v>136</v>
      </c>
      <c r="W197" s="137"/>
    </row>
    <row r="198" spans="1:23" x14ac:dyDescent="0.25">
      <c r="A198" s="128" t="s">
        <v>576</v>
      </c>
      <c r="B198" s="129">
        <v>323</v>
      </c>
      <c r="C198" s="130" t="s">
        <v>2</v>
      </c>
      <c r="D198" s="131"/>
      <c r="E198" s="132">
        <v>0.100755</v>
      </c>
      <c r="F198" s="133"/>
      <c r="G198" s="134">
        <v>5.4911000000000001E-2</v>
      </c>
      <c r="H198" s="133"/>
      <c r="I198" s="138"/>
      <c r="J198" s="135">
        <v>15.205328</v>
      </c>
      <c r="K198" s="133"/>
      <c r="L198" s="136">
        <v>1.0931010000000001</v>
      </c>
      <c r="M198" s="137"/>
      <c r="N198" s="138"/>
      <c r="O198" s="135">
        <v>15.205328</v>
      </c>
      <c r="P198" s="133"/>
      <c r="Q198" s="136">
        <v>0.97962899999999997</v>
      </c>
      <c r="R198" s="137"/>
      <c r="S198" s="138"/>
      <c r="T198" s="135" t="s">
        <v>136</v>
      </c>
      <c r="U198" s="133"/>
      <c r="V198" s="136" t="s">
        <v>136</v>
      </c>
      <c r="W198" s="137"/>
    </row>
    <row r="199" spans="1:23" x14ac:dyDescent="0.25">
      <c r="A199" s="128" t="s">
        <v>617</v>
      </c>
      <c r="B199" s="129">
        <v>330</v>
      </c>
      <c r="C199" s="130" t="s">
        <v>2</v>
      </c>
      <c r="D199" s="131"/>
      <c r="E199" s="132">
        <v>7.2300000000000001E-4</v>
      </c>
      <c r="F199" s="133"/>
      <c r="G199" s="134">
        <v>3.9399999999999998E-4</v>
      </c>
      <c r="H199" s="133"/>
      <c r="I199" s="126"/>
      <c r="J199" s="135">
        <v>0.109102</v>
      </c>
      <c r="K199" s="133"/>
      <c r="L199" s="136">
        <v>7.8429999999999993E-3</v>
      </c>
      <c r="M199" s="137"/>
      <c r="N199" s="126"/>
      <c r="O199" s="135">
        <v>0.109102</v>
      </c>
      <c r="P199" s="133"/>
      <c r="Q199" s="136">
        <v>7.0289999999999997E-3</v>
      </c>
      <c r="R199" s="137"/>
      <c r="S199" s="126"/>
      <c r="T199" s="135" t="s">
        <v>136</v>
      </c>
      <c r="U199" s="133"/>
      <c r="V199" s="136" t="s">
        <v>136</v>
      </c>
      <c r="W199" s="137"/>
    </row>
    <row r="200" spans="1:23" x14ac:dyDescent="0.25">
      <c r="A200" s="128" t="s">
        <v>265</v>
      </c>
      <c r="B200" s="129">
        <v>332</v>
      </c>
      <c r="C200" s="130" t="s">
        <v>2</v>
      </c>
      <c r="D200" s="131"/>
      <c r="E200" s="132">
        <v>3.875E-3</v>
      </c>
      <c r="F200" s="133"/>
      <c r="G200" s="134">
        <v>2.1120000000000002E-3</v>
      </c>
      <c r="H200" s="133"/>
      <c r="I200" s="126"/>
      <c r="J200" s="135" t="s">
        <v>136</v>
      </c>
      <c r="K200" s="133"/>
      <c r="L200" s="136" t="s">
        <v>136</v>
      </c>
      <c r="M200" s="137"/>
      <c r="N200" s="126"/>
      <c r="O200" s="135">
        <v>0.58483099999999999</v>
      </c>
      <c r="P200" s="133"/>
      <c r="Q200" s="136">
        <v>3.7678999999999997E-2</v>
      </c>
      <c r="R200" s="137"/>
      <c r="S200" s="126"/>
      <c r="T200" s="135" t="s">
        <v>136</v>
      </c>
      <c r="U200" s="133"/>
      <c r="V200" s="136" t="s">
        <v>136</v>
      </c>
      <c r="W200" s="137"/>
    </row>
    <row r="201" spans="1:23" x14ac:dyDescent="0.25">
      <c r="A201" s="128" t="s">
        <v>577</v>
      </c>
      <c r="B201" s="129">
        <v>342</v>
      </c>
      <c r="C201" s="130" t="s">
        <v>2</v>
      </c>
      <c r="D201" s="131"/>
      <c r="E201" s="132">
        <v>1.9999999999999999E-6</v>
      </c>
      <c r="F201" s="133"/>
      <c r="G201" s="134">
        <v>9.9999999999999995E-7</v>
      </c>
      <c r="H201" s="133"/>
      <c r="I201" s="138"/>
      <c r="J201" s="135">
        <v>2.7700000000000001E-4</v>
      </c>
      <c r="K201" s="133"/>
      <c r="L201" s="136">
        <v>2.0000000000000002E-5</v>
      </c>
      <c r="M201" s="137"/>
      <c r="N201" s="138"/>
      <c r="O201" s="135">
        <v>2.7700000000000001E-4</v>
      </c>
      <c r="P201" s="133"/>
      <c r="Q201" s="136">
        <v>1.8E-5</v>
      </c>
      <c r="R201" s="137"/>
      <c r="S201" s="138"/>
      <c r="T201" s="135" t="s">
        <v>136</v>
      </c>
      <c r="U201" s="133"/>
      <c r="V201" s="136" t="s">
        <v>136</v>
      </c>
      <c r="W201" s="137"/>
    </row>
    <row r="202" spans="1:23" x14ac:dyDescent="0.25">
      <c r="A202" s="128" t="s">
        <v>618</v>
      </c>
      <c r="B202" s="129">
        <v>343</v>
      </c>
      <c r="C202" s="130" t="s">
        <v>2</v>
      </c>
      <c r="D202" s="131"/>
      <c r="E202" s="132">
        <v>2.6023999999999999E-2</v>
      </c>
      <c r="F202" s="133"/>
      <c r="G202" s="134">
        <v>1.4182999999999999E-2</v>
      </c>
      <c r="H202" s="133"/>
      <c r="I202" s="138"/>
      <c r="J202" s="135">
        <v>3.9273950000000002</v>
      </c>
      <c r="K202" s="133"/>
      <c r="L202" s="136">
        <v>0.28233799999999998</v>
      </c>
      <c r="M202" s="137"/>
      <c r="N202" s="138"/>
      <c r="O202" s="135">
        <v>3.9273950000000002</v>
      </c>
      <c r="P202" s="133"/>
      <c r="Q202" s="136">
        <v>0.253029</v>
      </c>
      <c r="R202" s="137"/>
      <c r="S202" s="138"/>
      <c r="T202" s="135" t="s">
        <v>136</v>
      </c>
      <c r="U202" s="133"/>
      <c r="V202" s="136" t="s">
        <v>136</v>
      </c>
      <c r="W202" s="137"/>
    </row>
    <row r="203" spans="1:23" x14ac:dyDescent="0.25">
      <c r="A203" s="128" t="s">
        <v>266</v>
      </c>
      <c r="B203" s="129">
        <v>344</v>
      </c>
      <c r="C203" s="130" t="s">
        <v>2</v>
      </c>
      <c r="D203" s="131"/>
      <c r="E203" s="132">
        <v>4.26E-4</v>
      </c>
      <c r="F203" s="133"/>
      <c r="G203" s="134">
        <v>2.32E-4</v>
      </c>
      <c r="H203" s="133"/>
      <c r="I203" s="138"/>
      <c r="J203" s="135" t="s">
        <v>136</v>
      </c>
      <c r="K203" s="133"/>
      <c r="L203" s="136" t="s">
        <v>136</v>
      </c>
      <c r="M203" s="137"/>
      <c r="N203" s="138"/>
      <c r="O203" s="135">
        <v>6.4242999999999995E-2</v>
      </c>
      <c r="P203" s="133"/>
      <c r="Q203" s="136">
        <v>4.1390000000000003E-3</v>
      </c>
      <c r="R203" s="137"/>
      <c r="S203" s="138"/>
      <c r="T203" s="135" t="s">
        <v>136</v>
      </c>
      <c r="U203" s="133"/>
      <c r="V203" s="136" t="s">
        <v>136</v>
      </c>
      <c r="W203" s="137"/>
    </row>
    <row r="204" spans="1:23" x14ac:dyDescent="0.25">
      <c r="A204" s="128" t="s">
        <v>267</v>
      </c>
      <c r="B204" s="129">
        <v>347</v>
      </c>
      <c r="C204" s="130" t="s">
        <v>2</v>
      </c>
      <c r="D204" s="131"/>
      <c r="E204" s="132">
        <v>5.5000000000000002E-5</v>
      </c>
      <c r="F204" s="133"/>
      <c r="G204" s="134">
        <v>3.0000000000000001E-5</v>
      </c>
      <c r="H204" s="133"/>
      <c r="I204" s="126"/>
      <c r="J204" s="135" t="s">
        <v>136</v>
      </c>
      <c r="K204" s="133"/>
      <c r="L204" s="136" t="s">
        <v>136</v>
      </c>
      <c r="M204" s="137"/>
      <c r="N204" s="126"/>
      <c r="O204" s="135">
        <v>8.3070000000000001E-3</v>
      </c>
      <c r="P204" s="133"/>
      <c r="Q204" s="136">
        <v>5.3499999999999999E-4</v>
      </c>
      <c r="R204" s="137"/>
      <c r="S204" s="126"/>
      <c r="T204" s="135" t="s">
        <v>136</v>
      </c>
      <c r="U204" s="133"/>
      <c r="V204" s="136" t="s">
        <v>136</v>
      </c>
      <c r="W204" s="137"/>
    </row>
    <row r="205" spans="1:23" x14ac:dyDescent="0.25">
      <c r="A205" s="128" t="s">
        <v>652</v>
      </c>
      <c r="B205" s="129">
        <v>348</v>
      </c>
      <c r="C205" s="130" t="s">
        <v>2</v>
      </c>
      <c r="D205" s="131"/>
      <c r="E205" s="132">
        <v>4.6223E-2</v>
      </c>
      <c r="F205" s="133"/>
      <c r="G205" s="134">
        <v>2.5191000000000002E-2</v>
      </c>
      <c r="H205" s="133"/>
      <c r="I205" s="138"/>
      <c r="J205" s="135">
        <v>6.9756039999999997</v>
      </c>
      <c r="K205" s="133"/>
      <c r="L205" s="136">
        <v>0.50147200000000003</v>
      </c>
      <c r="M205" s="137"/>
      <c r="N205" s="138"/>
      <c r="O205" s="135">
        <v>6.9756039999999997</v>
      </c>
      <c r="P205" s="133"/>
      <c r="Q205" s="136">
        <v>0.44941500000000001</v>
      </c>
      <c r="R205" s="137"/>
      <c r="S205" s="138"/>
      <c r="T205" s="135" t="s">
        <v>136</v>
      </c>
      <c r="U205" s="133"/>
      <c r="V205" s="136" t="s">
        <v>136</v>
      </c>
      <c r="W205" s="137"/>
    </row>
    <row r="206" spans="1:23" x14ac:dyDescent="0.25">
      <c r="A206" s="128" t="s">
        <v>268</v>
      </c>
      <c r="B206" s="129">
        <v>353</v>
      </c>
      <c r="C206" s="130" t="s">
        <v>2</v>
      </c>
      <c r="D206" s="131"/>
      <c r="E206" s="132">
        <v>6.829E-3</v>
      </c>
      <c r="F206" s="133"/>
      <c r="G206" s="134">
        <v>3.722E-3</v>
      </c>
      <c r="H206" s="133"/>
      <c r="I206" s="138"/>
      <c r="J206" s="135" t="s">
        <v>136</v>
      </c>
      <c r="K206" s="133"/>
      <c r="L206" s="136" t="s">
        <v>136</v>
      </c>
      <c r="M206" s="137"/>
      <c r="N206" s="138"/>
      <c r="O206" s="135">
        <v>1.030654</v>
      </c>
      <c r="P206" s="133"/>
      <c r="Q206" s="136">
        <v>6.6402000000000003E-2</v>
      </c>
      <c r="R206" s="137"/>
      <c r="S206" s="138"/>
      <c r="T206" s="135" t="s">
        <v>136</v>
      </c>
      <c r="U206" s="133"/>
      <c r="V206" s="136" t="s">
        <v>136</v>
      </c>
      <c r="W206" s="137"/>
    </row>
    <row r="207" spans="1:23" x14ac:dyDescent="0.25">
      <c r="A207" s="128" t="s">
        <v>269</v>
      </c>
      <c r="B207" s="129">
        <v>354</v>
      </c>
      <c r="C207" s="130" t="s">
        <v>2</v>
      </c>
      <c r="D207" s="131"/>
      <c r="E207" s="132">
        <v>8.0829999999999999E-3</v>
      </c>
      <c r="F207" s="133"/>
      <c r="G207" s="134">
        <v>4.4050000000000001E-3</v>
      </c>
      <c r="H207" s="133"/>
      <c r="I207" s="142"/>
      <c r="J207" s="135" t="s">
        <v>136</v>
      </c>
      <c r="K207" s="133"/>
      <c r="L207" s="136" t="s">
        <v>136</v>
      </c>
      <c r="M207" s="137"/>
      <c r="N207" s="142"/>
      <c r="O207" s="135">
        <v>1.2197819999999999</v>
      </c>
      <c r="P207" s="133"/>
      <c r="Q207" s="136">
        <v>7.8586000000000003E-2</v>
      </c>
      <c r="R207" s="137"/>
      <c r="S207" s="142"/>
      <c r="T207" s="135" t="s">
        <v>136</v>
      </c>
      <c r="U207" s="133"/>
      <c r="V207" s="136" t="s">
        <v>136</v>
      </c>
      <c r="W207" s="137"/>
    </row>
    <row r="208" spans="1:23" x14ac:dyDescent="0.25">
      <c r="A208" s="128" t="s">
        <v>142</v>
      </c>
      <c r="B208" s="129">
        <v>360</v>
      </c>
      <c r="C208" s="130" t="s">
        <v>2</v>
      </c>
      <c r="D208" s="131"/>
      <c r="E208" s="132">
        <v>3.3938000000000003E-2</v>
      </c>
      <c r="F208" s="133"/>
      <c r="G208" s="134">
        <v>1.8495999999999999E-2</v>
      </c>
      <c r="H208" s="133"/>
      <c r="I208" s="138"/>
      <c r="J208" s="135" t="s">
        <v>136</v>
      </c>
      <c r="K208" s="133"/>
      <c r="L208" s="136" t="s">
        <v>136</v>
      </c>
      <c r="M208" s="137"/>
      <c r="N208" s="138"/>
      <c r="O208" s="135">
        <v>5.1217009999999998</v>
      </c>
      <c r="P208" s="133"/>
      <c r="Q208" s="136">
        <v>0.32997399999999999</v>
      </c>
      <c r="R208" s="137"/>
      <c r="S208" s="138"/>
      <c r="T208" s="135" t="s">
        <v>136</v>
      </c>
      <c r="U208" s="133"/>
      <c r="V208" s="136" t="s">
        <v>136</v>
      </c>
      <c r="W208" s="137"/>
    </row>
    <row r="209" spans="1:23" x14ac:dyDescent="0.25">
      <c r="A209" s="128" t="s">
        <v>270</v>
      </c>
      <c r="B209" s="129">
        <v>361</v>
      </c>
      <c r="C209" s="130" t="s">
        <v>2</v>
      </c>
      <c r="D209" s="131"/>
      <c r="E209" s="132">
        <v>1.2134000000000001E-2</v>
      </c>
      <c r="F209" s="133"/>
      <c r="G209" s="134">
        <v>6.613E-3</v>
      </c>
      <c r="H209" s="133"/>
      <c r="I209" s="138"/>
      <c r="J209" s="135" t="s">
        <v>136</v>
      </c>
      <c r="K209" s="133"/>
      <c r="L209" s="136" t="s">
        <v>136</v>
      </c>
      <c r="M209" s="137"/>
      <c r="N209" s="138"/>
      <c r="O209" s="135">
        <v>1.831197</v>
      </c>
      <c r="P209" s="133"/>
      <c r="Q209" s="136">
        <v>0.117978</v>
      </c>
      <c r="R209" s="137"/>
      <c r="S209" s="138"/>
      <c r="T209" s="135" t="s">
        <v>136</v>
      </c>
      <c r="U209" s="133"/>
      <c r="V209" s="136" t="s">
        <v>136</v>
      </c>
      <c r="W209" s="137"/>
    </row>
    <row r="210" spans="1:23" x14ac:dyDescent="0.25">
      <c r="A210" s="128" t="s">
        <v>271</v>
      </c>
      <c r="B210" s="129">
        <v>422</v>
      </c>
      <c r="C210" s="130" t="s">
        <v>2</v>
      </c>
      <c r="D210" s="131"/>
      <c r="E210" s="132">
        <v>8.0648999999999998E-2</v>
      </c>
      <c r="F210" s="133"/>
      <c r="G210" s="134">
        <v>4.3952999999999999E-2</v>
      </c>
      <c r="H210" s="133"/>
      <c r="I210" s="138"/>
      <c r="J210" s="135" t="s">
        <v>136</v>
      </c>
      <c r="K210" s="133"/>
      <c r="L210" s="136" t="s">
        <v>136</v>
      </c>
      <c r="M210" s="137"/>
      <c r="N210" s="138"/>
      <c r="O210" s="135" t="s">
        <v>136</v>
      </c>
      <c r="P210" s="133"/>
      <c r="Q210" s="136" t="s">
        <v>136</v>
      </c>
      <c r="R210" s="137"/>
      <c r="S210" s="138"/>
      <c r="T210" s="135" t="s">
        <v>136</v>
      </c>
      <c r="U210" s="133"/>
      <c r="V210" s="136" t="s">
        <v>136</v>
      </c>
      <c r="W210" s="137"/>
    </row>
    <row r="211" spans="1:23" x14ac:dyDescent="0.25">
      <c r="A211" s="128" t="s">
        <v>272</v>
      </c>
      <c r="B211" s="129">
        <v>423</v>
      </c>
      <c r="C211" s="130" t="s">
        <v>2</v>
      </c>
      <c r="D211" s="131"/>
      <c r="E211" s="132">
        <v>6.862E-3</v>
      </c>
      <c r="F211" s="133"/>
      <c r="G211" s="134">
        <v>3.7399999999999998E-3</v>
      </c>
      <c r="H211" s="133"/>
      <c r="I211" s="138"/>
      <c r="J211" s="135" t="s">
        <v>136</v>
      </c>
      <c r="K211" s="133"/>
      <c r="L211" s="136" t="s">
        <v>136</v>
      </c>
      <c r="M211" s="137"/>
      <c r="N211" s="138"/>
      <c r="O211" s="135">
        <v>1.0356380000000001</v>
      </c>
      <c r="P211" s="133"/>
      <c r="Q211" s="136">
        <v>6.6723000000000005E-2</v>
      </c>
      <c r="R211" s="137"/>
      <c r="S211" s="138"/>
      <c r="T211" s="135" t="s">
        <v>136</v>
      </c>
      <c r="U211" s="133"/>
      <c r="V211" s="136" t="s">
        <v>136</v>
      </c>
      <c r="W211" s="137"/>
    </row>
    <row r="212" spans="1:23" x14ac:dyDescent="0.25">
      <c r="A212" s="128" t="s">
        <v>273</v>
      </c>
      <c r="B212" s="129">
        <v>424</v>
      </c>
      <c r="C212" s="130" t="s">
        <v>2</v>
      </c>
      <c r="D212" s="131"/>
      <c r="E212" s="132">
        <v>0.10685600000000001</v>
      </c>
      <c r="F212" s="133"/>
      <c r="G212" s="134">
        <v>5.8236000000000003E-2</v>
      </c>
      <c r="H212" s="133"/>
      <c r="I212" s="138"/>
      <c r="J212" s="135" t="s">
        <v>136</v>
      </c>
      <c r="K212" s="133"/>
      <c r="L212" s="136" t="s">
        <v>136</v>
      </c>
      <c r="M212" s="137"/>
      <c r="N212" s="138"/>
      <c r="O212" s="135" t="s">
        <v>136</v>
      </c>
      <c r="P212" s="133"/>
      <c r="Q212" s="136" t="s">
        <v>136</v>
      </c>
      <c r="R212" s="137"/>
      <c r="S212" s="138"/>
      <c r="T212" s="135" t="s">
        <v>136</v>
      </c>
      <c r="U212" s="133"/>
      <c r="V212" s="136" t="s">
        <v>136</v>
      </c>
      <c r="W212" s="137"/>
    </row>
    <row r="213" spans="1:23" x14ac:dyDescent="0.25">
      <c r="A213" s="128" t="s">
        <v>578</v>
      </c>
      <c r="B213" s="129">
        <v>431</v>
      </c>
      <c r="C213" s="130" t="s">
        <v>2</v>
      </c>
      <c r="D213" s="131"/>
      <c r="E213" s="132">
        <v>0.37016100000000002</v>
      </c>
      <c r="F213" s="133"/>
      <c r="G213" s="134">
        <v>0.201735</v>
      </c>
      <c r="H213" s="133"/>
      <c r="I213" s="138"/>
      <c r="J213" s="135" t="s">
        <v>136</v>
      </c>
      <c r="K213" s="133"/>
      <c r="L213" s="136" t="s">
        <v>136</v>
      </c>
      <c r="M213" s="137"/>
      <c r="N213" s="138"/>
      <c r="O213" s="135" t="s">
        <v>136</v>
      </c>
      <c r="P213" s="133"/>
      <c r="Q213" s="136" t="s">
        <v>136</v>
      </c>
      <c r="R213" s="137"/>
      <c r="S213" s="138"/>
      <c r="T213" s="135" t="s">
        <v>136</v>
      </c>
      <c r="U213" s="133"/>
      <c r="V213" s="136" t="s">
        <v>136</v>
      </c>
      <c r="W213" s="137"/>
    </row>
    <row r="214" spans="1:23" x14ac:dyDescent="0.25">
      <c r="A214" s="128" t="s">
        <v>579</v>
      </c>
      <c r="B214" s="129">
        <v>435</v>
      </c>
      <c r="C214" s="130" t="s">
        <v>2</v>
      </c>
      <c r="D214" s="131"/>
      <c r="E214" s="132">
        <v>2.7123219999999999</v>
      </c>
      <c r="F214" s="133"/>
      <c r="G214" s="134">
        <v>1.478197</v>
      </c>
      <c r="H214" s="133"/>
      <c r="I214" s="126"/>
      <c r="J214" s="135" t="s">
        <v>136</v>
      </c>
      <c r="K214" s="133"/>
      <c r="L214" s="136" t="s">
        <v>136</v>
      </c>
      <c r="M214" s="137"/>
      <c r="N214" s="126"/>
      <c r="O214" s="135" t="s">
        <v>136</v>
      </c>
      <c r="P214" s="133"/>
      <c r="Q214" s="136" t="s">
        <v>136</v>
      </c>
      <c r="R214" s="137"/>
      <c r="S214" s="126"/>
      <c r="T214" s="135" t="s">
        <v>136</v>
      </c>
      <c r="U214" s="133"/>
      <c r="V214" s="136" t="s">
        <v>136</v>
      </c>
      <c r="W214" s="137"/>
    </row>
    <row r="215" spans="1:23" x14ac:dyDescent="0.25">
      <c r="A215" t="s">
        <v>580</v>
      </c>
      <c r="B215" s="129">
        <v>436</v>
      </c>
      <c r="C215" s="130" t="s">
        <v>2</v>
      </c>
      <c r="D215" s="131"/>
      <c r="E215" s="132">
        <v>0.49774400000000002</v>
      </c>
      <c r="F215" s="133"/>
      <c r="G215" s="134">
        <v>0.27126699999999998</v>
      </c>
      <c r="H215" s="133"/>
      <c r="I215" s="138"/>
      <c r="J215" s="135" t="s">
        <v>136</v>
      </c>
      <c r="K215" s="133"/>
      <c r="L215" s="136" t="s">
        <v>136</v>
      </c>
      <c r="M215" s="137"/>
      <c r="N215" s="138"/>
      <c r="O215" s="135" t="s">
        <v>136</v>
      </c>
      <c r="P215" s="133"/>
      <c r="Q215" s="136" t="s">
        <v>136</v>
      </c>
      <c r="R215" s="137"/>
      <c r="S215" s="138"/>
      <c r="T215" s="135" t="s">
        <v>136</v>
      </c>
      <c r="U215" s="133"/>
      <c r="V215" s="136" t="s">
        <v>136</v>
      </c>
      <c r="W215" s="137"/>
    </row>
    <row r="216" spans="1:23" x14ac:dyDescent="0.25">
      <c r="A216" s="128" t="s">
        <v>581</v>
      </c>
      <c r="B216" s="129">
        <v>439</v>
      </c>
      <c r="C216" s="130" t="s">
        <v>2</v>
      </c>
      <c r="D216" s="131"/>
      <c r="E216" s="132">
        <v>0.99119400000000002</v>
      </c>
      <c r="F216" s="133"/>
      <c r="G216" s="134">
        <v>0.54019399999999995</v>
      </c>
      <c r="H216" s="133"/>
      <c r="I216" s="138"/>
      <c r="J216" s="135" t="s">
        <v>136</v>
      </c>
      <c r="K216" s="133"/>
      <c r="L216" s="136" t="s">
        <v>136</v>
      </c>
      <c r="M216" s="137"/>
      <c r="N216" s="138"/>
      <c r="O216" s="135" t="s">
        <v>136</v>
      </c>
      <c r="P216" s="133"/>
      <c r="Q216" s="136" t="s">
        <v>136</v>
      </c>
      <c r="R216" s="137"/>
      <c r="S216" s="138"/>
      <c r="T216" s="135" t="s">
        <v>136</v>
      </c>
      <c r="U216" s="133"/>
      <c r="V216" s="136" t="s">
        <v>136</v>
      </c>
      <c r="W216" s="137"/>
    </row>
    <row r="217" spans="1:23" x14ac:dyDescent="0.25">
      <c r="A217" s="128" t="s">
        <v>619</v>
      </c>
      <c r="B217" s="129">
        <v>442</v>
      </c>
      <c r="C217" s="130">
        <v>473</v>
      </c>
      <c r="D217" s="131"/>
      <c r="E217" s="132"/>
      <c r="F217" s="133"/>
      <c r="G217" s="134" t="s">
        <v>2</v>
      </c>
      <c r="H217" s="133"/>
      <c r="I217" s="138"/>
      <c r="J217" s="135" t="s">
        <v>136</v>
      </c>
      <c r="K217" s="133"/>
      <c r="L217" s="136" t="s">
        <v>136</v>
      </c>
      <c r="M217" s="137"/>
      <c r="N217" s="138"/>
      <c r="O217" s="135" t="s">
        <v>136</v>
      </c>
      <c r="P217" s="133"/>
      <c r="Q217" s="136" t="s">
        <v>136</v>
      </c>
      <c r="R217" s="137"/>
      <c r="S217" s="138"/>
      <c r="T217" s="135" t="s">
        <v>136</v>
      </c>
      <c r="U217" s="133"/>
      <c r="V217" s="136" t="s">
        <v>136</v>
      </c>
      <c r="W217" s="137"/>
    </row>
    <row r="218" spans="1:23" x14ac:dyDescent="0.25">
      <c r="A218" s="128" t="s">
        <v>582</v>
      </c>
      <c r="B218" s="129">
        <v>449</v>
      </c>
      <c r="C218" s="130" t="s">
        <v>2</v>
      </c>
      <c r="D218" s="131"/>
      <c r="E218" s="132">
        <v>4.4421970000000002</v>
      </c>
      <c r="F218" s="133"/>
      <c r="G218" s="134">
        <v>2.4209679999999998</v>
      </c>
      <c r="H218" s="133"/>
      <c r="I218" s="138"/>
      <c r="J218" s="135" t="s">
        <v>136</v>
      </c>
      <c r="K218" s="133"/>
      <c r="L218" s="136" t="s">
        <v>136</v>
      </c>
      <c r="M218" s="137"/>
      <c r="N218" s="138"/>
      <c r="O218" s="135" t="s">
        <v>136</v>
      </c>
      <c r="P218" s="133"/>
      <c r="Q218" s="136" t="s">
        <v>136</v>
      </c>
      <c r="R218" s="137"/>
      <c r="S218" s="138"/>
      <c r="T218" s="135" t="s">
        <v>136</v>
      </c>
      <c r="U218" s="133"/>
      <c r="V218" s="136" t="s">
        <v>136</v>
      </c>
      <c r="W218" s="137"/>
    </row>
    <row r="219" spans="1:23" x14ac:dyDescent="0.25">
      <c r="A219" s="128" t="s">
        <v>583</v>
      </c>
      <c r="B219" s="129">
        <v>451</v>
      </c>
      <c r="C219" s="130" t="s">
        <v>2</v>
      </c>
      <c r="D219" s="131"/>
      <c r="E219" s="132">
        <v>0.21240300000000001</v>
      </c>
      <c r="F219" s="133"/>
      <c r="G219" s="134">
        <v>0.115758</v>
      </c>
      <c r="H219" s="133"/>
      <c r="I219" s="138"/>
      <c r="J219" s="135" t="s">
        <v>136</v>
      </c>
      <c r="K219" s="133"/>
      <c r="L219" s="136" t="s">
        <v>136</v>
      </c>
      <c r="M219" s="137"/>
      <c r="N219" s="138"/>
      <c r="O219" s="135" t="s">
        <v>136</v>
      </c>
      <c r="P219" s="133"/>
      <c r="Q219" s="136" t="s">
        <v>136</v>
      </c>
      <c r="R219" s="137"/>
      <c r="S219" s="138"/>
      <c r="T219" s="135" t="s">
        <v>136</v>
      </c>
      <c r="U219" s="133"/>
      <c r="V219" s="136" t="s">
        <v>136</v>
      </c>
      <c r="W219" s="137"/>
    </row>
    <row r="220" spans="1:23" x14ac:dyDescent="0.25">
      <c r="A220" s="128" t="s">
        <v>584</v>
      </c>
      <c r="B220" s="129">
        <v>452</v>
      </c>
      <c r="C220" s="130" t="s">
        <v>2</v>
      </c>
      <c r="D220" s="131"/>
      <c r="E220" s="132">
        <v>5.4015209999999998</v>
      </c>
      <c r="F220" s="133"/>
      <c r="G220" s="134">
        <v>2.9437929999999999</v>
      </c>
      <c r="H220" s="133"/>
      <c r="I220" s="138"/>
      <c r="J220" s="135" t="s">
        <v>136</v>
      </c>
      <c r="K220" s="133"/>
      <c r="L220" s="136" t="s">
        <v>136</v>
      </c>
      <c r="M220" s="137"/>
      <c r="N220" s="138"/>
      <c r="O220" s="135" t="s">
        <v>136</v>
      </c>
      <c r="P220" s="133"/>
      <c r="Q220" s="136" t="s">
        <v>136</v>
      </c>
      <c r="R220" s="137"/>
      <c r="S220" s="138"/>
      <c r="T220" s="135" t="s">
        <v>136</v>
      </c>
      <c r="U220" s="133"/>
      <c r="V220" s="136" t="s">
        <v>136</v>
      </c>
      <c r="W220" s="137"/>
    </row>
    <row r="221" spans="1:23" x14ac:dyDescent="0.25">
      <c r="A221" s="128" t="s">
        <v>585</v>
      </c>
      <c r="B221" s="129">
        <v>460</v>
      </c>
      <c r="C221" s="130" t="s">
        <v>2</v>
      </c>
      <c r="D221" s="131"/>
      <c r="E221" s="132">
        <v>2.176536</v>
      </c>
      <c r="F221" s="133"/>
      <c r="G221" s="134">
        <v>1.1861980000000001</v>
      </c>
      <c r="H221" s="133"/>
      <c r="I221" s="138"/>
      <c r="J221" s="135" t="s">
        <v>136</v>
      </c>
      <c r="K221" s="133"/>
      <c r="L221" s="136" t="s">
        <v>136</v>
      </c>
      <c r="M221" s="137"/>
      <c r="N221" s="138"/>
      <c r="O221" s="135" t="s">
        <v>136</v>
      </c>
      <c r="P221" s="133"/>
      <c r="Q221" s="136" t="s">
        <v>136</v>
      </c>
      <c r="R221" s="137"/>
      <c r="S221" s="138"/>
      <c r="T221" s="135" t="s">
        <v>136</v>
      </c>
      <c r="U221" s="133"/>
      <c r="V221" s="136" t="s">
        <v>136</v>
      </c>
      <c r="W221" s="137"/>
    </row>
    <row r="222" spans="1:23" x14ac:dyDescent="0.25">
      <c r="A222" s="128" t="s">
        <v>601</v>
      </c>
      <c r="B222" s="129">
        <v>463</v>
      </c>
      <c r="C222" s="130" t="s">
        <v>2</v>
      </c>
      <c r="D222" s="131"/>
      <c r="E222" s="132">
        <v>0.66287399999999996</v>
      </c>
      <c r="F222" s="133"/>
      <c r="G222" s="134">
        <v>0.36126200000000003</v>
      </c>
      <c r="H222" s="133"/>
      <c r="I222" s="138"/>
      <c r="J222" s="135" t="s">
        <v>136</v>
      </c>
      <c r="K222" s="133"/>
      <c r="L222" s="136" t="s">
        <v>136</v>
      </c>
      <c r="M222" s="137"/>
      <c r="N222" s="138"/>
      <c r="O222" s="135" t="s">
        <v>136</v>
      </c>
      <c r="P222" s="133"/>
      <c r="Q222" s="136" t="s">
        <v>136</v>
      </c>
      <c r="R222" s="137"/>
      <c r="S222" s="138"/>
      <c r="T222" s="135" t="s">
        <v>136</v>
      </c>
      <c r="U222" s="133"/>
      <c r="V222" s="136" t="s">
        <v>136</v>
      </c>
      <c r="W222" s="137"/>
    </row>
    <row r="223" spans="1:23" x14ac:dyDescent="0.25">
      <c r="A223" s="128" t="s">
        <v>586</v>
      </c>
      <c r="B223" s="129">
        <v>466</v>
      </c>
      <c r="C223" s="130" t="s">
        <v>2</v>
      </c>
      <c r="D223" s="131"/>
      <c r="E223" s="132">
        <v>2.7395480000000001</v>
      </c>
      <c r="F223" s="133"/>
      <c r="G223" s="134">
        <v>1.4930349999999999</v>
      </c>
      <c r="H223" s="133"/>
      <c r="I223" s="138"/>
      <c r="J223" s="135" t="s">
        <v>136</v>
      </c>
      <c r="K223" s="133"/>
      <c r="L223" s="136" t="s">
        <v>136</v>
      </c>
      <c r="M223" s="137"/>
      <c r="N223" s="138"/>
      <c r="O223" s="135" t="s">
        <v>136</v>
      </c>
      <c r="P223" s="133"/>
      <c r="Q223" s="136" t="s">
        <v>136</v>
      </c>
      <c r="R223" s="137"/>
      <c r="S223" s="138"/>
      <c r="T223" s="135" t="s">
        <v>136</v>
      </c>
      <c r="U223" s="133"/>
      <c r="V223" s="136" t="s">
        <v>136</v>
      </c>
      <c r="W223" s="137"/>
    </row>
    <row r="224" spans="1:23" x14ac:dyDescent="0.25">
      <c r="A224" s="128" t="s">
        <v>587</v>
      </c>
      <c r="B224" s="129">
        <v>467</v>
      </c>
      <c r="C224" s="130" t="s">
        <v>2</v>
      </c>
      <c r="D224" s="131"/>
      <c r="E224" s="132">
        <v>4.4569729999999996</v>
      </c>
      <c r="F224" s="133"/>
      <c r="G224" s="134">
        <v>2.4290210000000001</v>
      </c>
      <c r="H224" s="133"/>
      <c r="I224" s="138"/>
      <c r="J224" s="135" t="s">
        <v>136</v>
      </c>
      <c r="K224" s="133"/>
      <c r="L224" s="136" t="s">
        <v>136</v>
      </c>
      <c r="M224" s="137"/>
      <c r="N224" s="138"/>
      <c r="O224" s="135" t="s">
        <v>136</v>
      </c>
      <c r="P224" s="133"/>
      <c r="Q224" s="136" t="s">
        <v>136</v>
      </c>
      <c r="R224" s="137"/>
      <c r="S224" s="138"/>
      <c r="T224" s="135" t="s">
        <v>136</v>
      </c>
      <c r="U224" s="133"/>
      <c r="V224" s="136" t="s">
        <v>136</v>
      </c>
      <c r="W224" s="137"/>
    </row>
    <row r="225" spans="1:23" x14ac:dyDescent="0.25">
      <c r="A225" s="128" t="s">
        <v>588</v>
      </c>
      <c r="B225" s="129">
        <v>468</v>
      </c>
      <c r="C225" s="130" t="s">
        <v>2</v>
      </c>
      <c r="D225" s="131"/>
      <c r="E225" s="132">
        <v>2.4161860000000002</v>
      </c>
      <c r="F225" s="133"/>
      <c r="G225" s="134">
        <v>1.316805</v>
      </c>
      <c r="H225" s="133"/>
      <c r="I225" s="138"/>
      <c r="J225" s="135" t="s">
        <v>136</v>
      </c>
      <c r="K225" s="133"/>
      <c r="L225" s="136" t="s">
        <v>136</v>
      </c>
      <c r="M225" s="137"/>
      <c r="N225" s="138"/>
      <c r="O225" s="135" t="s">
        <v>136</v>
      </c>
      <c r="P225" s="133"/>
      <c r="Q225" s="136" t="s">
        <v>136</v>
      </c>
      <c r="R225" s="137"/>
      <c r="S225" s="138"/>
      <c r="T225" s="135" t="s">
        <v>136</v>
      </c>
      <c r="U225" s="133"/>
      <c r="V225" s="136" t="s">
        <v>136</v>
      </c>
      <c r="W225" s="137"/>
    </row>
    <row r="226" spans="1:23" x14ac:dyDescent="0.25">
      <c r="A226" s="128" t="s">
        <v>589</v>
      </c>
      <c r="B226" s="129">
        <v>469</v>
      </c>
      <c r="C226" s="130" t="s">
        <v>2</v>
      </c>
      <c r="D226" s="131"/>
      <c r="E226" s="132">
        <v>1.092392</v>
      </c>
      <c r="F226" s="133"/>
      <c r="G226" s="134">
        <v>0.59534600000000004</v>
      </c>
      <c r="H226" s="133"/>
      <c r="I226" s="138"/>
      <c r="J226" s="135" t="s">
        <v>136</v>
      </c>
      <c r="K226" s="133"/>
      <c r="L226" s="136" t="s">
        <v>136</v>
      </c>
      <c r="M226" s="137"/>
      <c r="N226" s="138"/>
      <c r="O226" s="135" t="s">
        <v>136</v>
      </c>
      <c r="P226" s="133"/>
      <c r="Q226" s="136" t="s">
        <v>136</v>
      </c>
      <c r="R226" s="137"/>
      <c r="S226" s="138"/>
      <c r="T226" s="135" t="s">
        <v>136</v>
      </c>
      <c r="U226" s="133"/>
      <c r="V226" s="136" t="s">
        <v>136</v>
      </c>
      <c r="W226" s="137"/>
    </row>
    <row r="227" spans="1:23" x14ac:dyDescent="0.25">
      <c r="A227" s="128" t="s">
        <v>593</v>
      </c>
      <c r="B227" s="129">
        <v>470</v>
      </c>
      <c r="C227" s="130" t="s">
        <v>2</v>
      </c>
      <c r="D227" s="131"/>
      <c r="E227" s="132">
        <v>6.54697</v>
      </c>
      <c r="F227" s="133"/>
      <c r="G227" s="134">
        <v>3.5680550000000002</v>
      </c>
      <c r="H227" s="133"/>
      <c r="I227" s="138"/>
      <c r="J227" s="135" t="s">
        <v>136</v>
      </c>
      <c r="K227" s="133"/>
      <c r="L227" s="136" t="s">
        <v>136</v>
      </c>
      <c r="M227" s="137"/>
      <c r="N227" s="138"/>
      <c r="O227" s="135" t="s">
        <v>136</v>
      </c>
      <c r="P227" s="133"/>
      <c r="Q227" s="136" t="s">
        <v>136</v>
      </c>
      <c r="R227" s="137"/>
      <c r="S227" s="138"/>
      <c r="T227" s="135" t="s">
        <v>136</v>
      </c>
      <c r="U227" s="133"/>
      <c r="V227" s="136" t="s">
        <v>136</v>
      </c>
      <c r="W227" s="137"/>
    </row>
    <row r="228" spans="1:23" x14ac:dyDescent="0.25">
      <c r="A228" s="128" t="s">
        <v>661</v>
      </c>
      <c r="B228" s="129">
        <v>473</v>
      </c>
      <c r="C228" s="130" t="s">
        <v>2</v>
      </c>
      <c r="D228" s="131"/>
      <c r="E228" s="132">
        <v>2.811982</v>
      </c>
      <c r="F228" s="133"/>
      <c r="G228" s="134">
        <v>1.532511</v>
      </c>
      <c r="H228" s="133"/>
      <c r="I228" s="126"/>
      <c r="J228" s="135" t="s">
        <v>136</v>
      </c>
      <c r="K228" s="133"/>
      <c r="L228" s="136" t="s">
        <v>136</v>
      </c>
      <c r="M228" s="137"/>
      <c r="N228" s="126"/>
      <c r="O228" s="135" t="s">
        <v>136</v>
      </c>
      <c r="P228" s="133"/>
      <c r="Q228" s="136" t="s">
        <v>136</v>
      </c>
      <c r="R228" s="137"/>
      <c r="S228" s="126"/>
      <c r="T228" s="135" t="s">
        <v>136</v>
      </c>
      <c r="U228" s="133"/>
      <c r="V228" s="136" t="s">
        <v>136</v>
      </c>
      <c r="W228" s="137"/>
    </row>
    <row r="229" spans="1:23" x14ac:dyDescent="0.25">
      <c r="A229" s="128" t="s">
        <v>590</v>
      </c>
      <c r="B229" s="129">
        <v>475</v>
      </c>
      <c r="C229" s="130" t="s">
        <v>2</v>
      </c>
      <c r="D229" s="131"/>
      <c r="E229" s="132">
        <v>0.143209</v>
      </c>
      <c r="F229" s="133"/>
      <c r="G229" s="134">
        <v>7.8048000000000006E-2</v>
      </c>
      <c r="H229" s="133"/>
      <c r="I229" s="138"/>
      <c r="J229" s="135" t="s">
        <v>136</v>
      </c>
      <c r="K229" s="133"/>
      <c r="L229" s="136" t="s">
        <v>136</v>
      </c>
      <c r="M229" s="137"/>
      <c r="N229" s="138"/>
      <c r="O229" s="135" t="s">
        <v>136</v>
      </c>
      <c r="P229" s="133"/>
      <c r="Q229" s="136" t="s">
        <v>136</v>
      </c>
      <c r="R229" s="137"/>
      <c r="S229" s="138"/>
      <c r="T229" s="135" t="s">
        <v>136</v>
      </c>
      <c r="U229" s="133"/>
      <c r="V229" s="136" t="s">
        <v>136</v>
      </c>
      <c r="W229" s="137"/>
    </row>
    <row r="230" spans="1:23" x14ac:dyDescent="0.25">
      <c r="A230" s="128" t="s">
        <v>591</v>
      </c>
      <c r="B230" s="129">
        <v>480</v>
      </c>
      <c r="C230" s="130" t="s">
        <v>2</v>
      </c>
      <c r="D230" s="131"/>
      <c r="E230" s="132">
        <v>0.290659</v>
      </c>
      <c r="F230" s="133"/>
      <c r="G230" s="134">
        <v>0.15840699999999999</v>
      </c>
      <c r="H230" s="133"/>
      <c r="I230" s="126"/>
      <c r="J230" s="135" t="s">
        <v>136</v>
      </c>
      <c r="K230" s="133"/>
      <c r="L230" s="136" t="s">
        <v>136</v>
      </c>
      <c r="M230" s="137"/>
      <c r="N230" s="126"/>
      <c r="O230" s="135" t="s">
        <v>136</v>
      </c>
      <c r="P230" s="133"/>
      <c r="Q230" s="136" t="s">
        <v>136</v>
      </c>
      <c r="R230" s="137"/>
      <c r="S230" s="126"/>
      <c r="T230" s="135" t="s">
        <v>136</v>
      </c>
      <c r="U230" s="133"/>
      <c r="V230" s="136" t="s">
        <v>136</v>
      </c>
      <c r="W230" s="137"/>
    </row>
    <row r="231" spans="1:23" x14ac:dyDescent="0.25">
      <c r="A231" s="128" t="s">
        <v>592</v>
      </c>
      <c r="B231" s="129">
        <v>484</v>
      </c>
      <c r="C231" s="130" t="s">
        <v>2</v>
      </c>
      <c r="D231" s="131"/>
      <c r="E231" s="132">
        <v>0.68892600000000004</v>
      </c>
      <c r="F231" s="133"/>
      <c r="G231" s="134">
        <v>0.37546000000000002</v>
      </c>
      <c r="H231" s="133"/>
      <c r="I231" s="138"/>
      <c r="J231" s="135" t="s">
        <v>136</v>
      </c>
      <c r="K231" s="133"/>
      <c r="L231" s="136" t="s">
        <v>136</v>
      </c>
      <c r="M231" s="137"/>
      <c r="N231" s="138"/>
      <c r="O231" s="135" t="s">
        <v>136</v>
      </c>
      <c r="P231" s="133"/>
      <c r="Q231" s="136" t="s">
        <v>136</v>
      </c>
      <c r="R231" s="137"/>
      <c r="S231" s="138"/>
      <c r="T231" s="135" t="s">
        <v>136</v>
      </c>
      <c r="U231" s="133"/>
      <c r="V231" s="136" t="s">
        <v>136</v>
      </c>
      <c r="W231" s="137"/>
    </row>
    <row r="232" spans="1:23" x14ac:dyDescent="0.25">
      <c r="A232" s="128" t="s">
        <v>593</v>
      </c>
      <c r="B232" s="129">
        <v>486</v>
      </c>
      <c r="C232" s="130">
        <v>470</v>
      </c>
      <c r="D232" s="131"/>
      <c r="E232" s="132"/>
      <c r="F232" s="133"/>
      <c r="G232" s="134" t="s">
        <v>2</v>
      </c>
      <c r="H232" s="133"/>
      <c r="I232" s="138"/>
      <c r="J232" s="135" t="s">
        <v>136</v>
      </c>
      <c r="K232" s="133"/>
      <c r="L232" s="136" t="s">
        <v>136</v>
      </c>
      <c r="M232" s="137"/>
      <c r="N232" s="138"/>
      <c r="O232" s="135" t="s">
        <v>136</v>
      </c>
      <c r="P232" s="133"/>
      <c r="Q232" s="136" t="s">
        <v>136</v>
      </c>
      <c r="R232" s="137"/>
      <c r="S232" s="138"/>
      <c r="T232" s="135" t="s">
        <v>136</v>
      </c>
      <c r="U232" s="133"/>
      <c r="V232" s="136" t="s">
        <v>136</v>
      </c>
      <c r="W232" s="137"/>
    </row>
    <row r="233" spans="1:23" x14ac:dyDescent="0.25">
      <c r="A233" s="128" t="s">
        <v>274</v>
      </c>
      <c r="B233" s="129">
        <v>490</v>
      </c>
      <c r="C233" s="130" t="s">
        <v>2</v>
      </c>
      <c r="D233" s="131"/>
      <c r="E233" s="132">
        <v>11.479506000000001</v>
      </c>
      <c r="F233" s="133"/>
      <c r="G233" s="134">
        <v>6.2562540000000002</v>
      </c>
      <c r="H233" s="133"/>
      <c r="I233" s="138"/>
      <c r="J233" s="135" t="s">
        <v>136</v>
      </c>
      <c r="K233" s="133"/>
      <c r="L233" s="136" t="s">
        <v>136</v>
      </c>
      <c r="M233" s="137"/>
      <c r="N233" s="138"/>
      <c r="O233" s="135" t="s">
        <v>136</v>
      </c>
      <c r="P233" s="133"/>
      <c r="Q233" s="136" t="s">
        <v>136</v>
      </c>
      <c r="R233" s="137"/>
      <c r="S233" s="138"/>
      <c r="T233" s="135" t="s">
        <v>136</v>
      </c>
      <c r="U233" s="133"/>
      <c r="V233" s="136" t="s">
        <v>136</v>
      </c>
      <c r="W233" s="137"/>
    </row>
    <row r="234" spans="1:23" x14ac:dyDescent="0.25">
      <c r="A234" s="128" t="s">
        <v>275</v>
      </c>
      <c r="B234" s="129">
        <v>500</v>
      </c>
      <c r="C234" s="130" t="s">
        <v>2</v>
      </c>
      <c r="D234" s="131"/>
      <c r="E234" s="132">
        <v>3.953468</v>
      </c>
      <c r="F234" s="133"/>
      <c r="G234" s="134">
        <v>2.154614</v>
      </c>
      <c r="H234" s="133"/>
      <c r="I234" s="138"/>
      <c r="J234" s="135" t="s">
        <v>136</v>
      </c>
      <c r="K234" s="133"/>
      <c r="L234" s="136" t="s">
        <v>136</v>
      </c>
      <c r="M234" s="137"/>
      <c r="N234" s="138"/>
      <c r="O234" s="135" t="s">
        <v>136</v>
      </c>
      <c r="P234" s="133"/>
      <c r="Q234" s="136" t="s">
        <v>136</v>
      </c>
      <c r="R234" s="137"/>
      <c r="S234" s="138"/>
      <c r="T234" s="135" t="s">
        <v>136</v>
      </c>
      <c r="U234" s="133"/>
      <c r="V234" s="136" t="s">
        <v>136</v>
      </c>
      <c r="W234" s="137"/>
    </row>
    <row r="235" spans="1:23" x14ac:dyDescent="0.25">
      <c r="A235" s="128" t="s">
        <v>276</v>
      </c>
      <c r="B235" s="129">
        <v>568</v>
      </c>
      <c r="C235" s="130" t="s">
        <v>2</v>
      </c>
      <c r="D235" s="131"/>
      <c r="E235" s="132">
        <v>8.9453000000000005E-2</v>
      </c>
      <c r="F235" s="133"/>
      <c r="G235" s="134">
        <v>4.8751000000000003E-2</v>
      </c>
      <c r="H235" s="133"/>
      <c r="I235" s="138"/>
      <c r="J235" s="135" t="s">
        <v>136</v>
      </c>
      <c r="K235" s="133"/>
      <c r="L235" s="136" t="s">
        <v>136</v>
      </c>
      <c r="M235" s="137"/>
      <c r="N235" s="138"/>
      <c r="O235" s="135" t="s">
        <v>136</v>
      </c>
      <c r="P235" s="133"/>
      <c r="Q235" s="136" t="s">
        <v>136</v>
      </c>
      <c r="R235" s="137"/>
      <c r="S235" s="138"/>
      <c r="T235" s="135" t="s">
        <v>136</v>
      </c>
      <c r="U235" s="133"/>
      <c r="V235" s="136" t="s">
        <v>136</v>
      </c>
      <c r="W235" s="137"/>
    </row>
    <row r="236" spans="1:23" x14ac:dyDescent="0.25">
      <c r="A236" s="128" t="s">
        <v>454</v>
      </c>
      <c r="B236" s="129">
        <v>702</v>
      </c>
      <c r="C236" s="130" t="s">
        <v>2</v>
      </c>
      <c r="D236" s="131"/>
      <c r="E236" s="132">
        <v>1.0505E-2</v>
      </c>
      <c r="F236" s="133"/>
      <c r="G236" s="134">
        <v>5.7250000000000001E-3</v>
      </c>
      <c r="H236" s="133"/>
      <c r="I236" s="138"/>
      <c r="J236" s="135" t="s">
        <v>136</v>
      </c>
      <c r="K236" s="133"/>
      <c r="L236" s="136" t="s">
        <v>136</v>
      </c>
      <c r="M236" s="137"/>
      <c r="N236" s="138"/>
      <c r="O236" s="135" t="s">
        <v>136</v>
      </c>
      <c r="P236" s="133"/>
      <c r="Q236" s="136" t="s">
        <v>136</v>
      </c>
      <c r="R236" s="137"/>
      <c r="S236" s="138"/>
      <c r="T236" s="135" t="s">
        <v>136</v>
      </c>
      <c r="U236" s="133"/>
      <c r="V236" s="136" t="s">
        <v>136</v>
      </c>
      <c r="W236" s="137"/>
    </row>
    <row r="237" spans="1:23" x14ac:dyDescent="0.25">
      <c r="A237" s="128" t="s">
        <v>277</v>
      </c>
      <c r="B237" s="129">
        <v>703</v>
      </c>
      <c r="C237" s="130" t="s">
        <v>2</v>
      </c>
      <c r="D237" s="131"/>
      <c r="E237" s="132">
        <v>2.81E-4</v>
      </c>
      <c r="F237" s="133"/>
      <c r="G237" s="134">
        <v>1.5300000000000001E-4</v>
      </c>
      <c r="H237" s="133"/>
      <c r="I237" s="138"/>
      <c r="J237" s="135" t="s">
        <v>136</v>
      </c>
      <c r="K237" s="133"/>
      <c r="L237" s="136" t="s">
        <v>136</v>
      </c>
      <c r="M237" s="137"/>
      <c r="N237" s="138"/>
      <c r="O237" s="135">
        <v>4.2367000000000002E-2</v>
      </c>
      <c r="P237" s="133"/>
      <c r="Q237" s="136">
        <v>2.7299999999999998E-3</v>
      </c>
      <c r="R237" s="137"/>
      <c r="S237" s="138"/>
      <c r="T237" s="135" t="s">
        <v>136</v>
      </c>
      <c r="U237" s="133"/>
      <c r="V237" s="136" t="s">
        <v>136</v>
      </c>
      <c r="W237" s="137"/>
    </row>
    <row r="238" spans="1:23" x14ac:dyDescent="0.25">
      <c r="A238" s="128" t="s">
        <v>455</v>
      </c>
      <c r="B238" s="129">
        <v>704</v>
      </c>
      <c r="C238" s="130" t="s">
        <v>2</v>
      </c>
      <c r="D238" s="131"/>
      <c r="E238" s="132">
        <v>8.7299999999999997E-4</v>
      </c>
      <c r="F238" s="133"/>
      <c r="G238" s="134">
        <v>4.7600000000000002E-4</v>
      </c>
      <c r="H238" s="133"/>
      <c r="I238" s="138"/>
      <c r="J238" s="135" t="s">
        <v>136</v>
      </c>
      <c r="K238" s="133"/>
      <c r="L238" s="136" t="s">
        <v>136</v>
      </c>
      <c r="M238" s="137"/>
      <c r="N238" s="138"/>
      <c r="O238" s="135">
        <v>0.13180800000000001</v>
      </c>
      <c r="P238" s="133"/>
      <c r="Q238" s="136">
        <v>8.4919999999999995E-3</v>
      </c>
      <c r="R238" s="137"/>
      <c r="S238" s="138"/>
      <c r="T238" s="135" t="s">
        <v>136</v>
      </c>
      <c r="U238" s="133"/>
      <c r="V238" s="136" t="s">
        <v>136</v>
      </c>
      <c r="W238" s="137"/>
    </row>
    <row r="239" spans="1:23" x14ac:dyDescent="0.25">
      <c r="A239" s="128" t="s">
        <v>278</v>
      </c>
      <c r="B239" s="129">
        <v>705</v>
      </c>
      <c r="C239" s="130" t="s">
        <v>2</v>
      </c>
      <c r="D239" s="131"/>
      <c r="E239" s="132" t="s">
        <v>2</v>
      </c>
      <c r="F239" s="133"/>
      <c r="G239" s="134" t="s">
        <v>2</v>
      </c>
      <c r="H239" s="133"/>
      <c r="I239" s="138"/>
      <c r="J239" s="135" t="s">
        <v>136</v>
      </c>
      <c r="K239" s="133"/>
      <c r="L239" s="136" t="s">
        <v>136</v>
      </c>
      <c r="M239" s="137"/>
      <c r="N239" s="138"/>
      <c r="O239" s="135" t="s">
        <v>2</v>
      </c>
      <c r="P239" s="133"/>
      <c r="Q239" s="136" t="s">
        <v>2</v>
      </c>
      <c r="R239" s="137"/>
      <c r="S239" s="138"/>
      <c r="T239" s="135" t="s">
        <v>136</v>
      </c>
      <c r="U239" s="133"/>
      <c r="V239" s="136" t="s">
        <v>136</v>
      </c>
      <c r="W239" s="137"/>
    </row>
    <row r="240" spans="1:23" x14ac:dyDescent="0.25">
      <c r="A240" s="128" t="s">
        <v>653</v>
      </c>
      <c r="B240" s="129">
        <v>706</v>
      </c>
      <c r="C240" s="130" t="s">
        <v>2</v>
      </c>
      <c r="D240" s="131"/>
      <c r="E240" s="132">
        <v>4.1300000000000001E-4</v>
      </c>
      <c r="F240" s="133"/>
      <c r="G240" s="134">
        <v>2.2499999999999999E-4</v>
      </c>
      <c r="H240" s="133"/>
      <c r="I240" s="138"/>
      <c r="J240" s="135" t="s">
        <v>136</v>
      </c>
      <c r="K240" s="133"/>
      <c r="L240" s="136" t="s">
        <v>136</v>
      </c>
      <c r="M240" s="137"/>
      <c r="N240" s="138"/>
      <c r="O240" s="135">
        <v>6.2303999999999998E-2</v>
      </c>
      <c r="P240" s="133"/>
      <c r="Q240" s="136">
        <v>4.0140000000000002E-3</v>
      </c>
      <c r="R240" s="137"/>
      <c r="S240" s="138"/>
      <c r="T240" s="135" t="s">
        <v>136</v>
      </c>
      <c r="U240" s="133"/>
      <c r="V240" s="136" t="s">
        <v>136</v>
      </c>
      <c r="W240" s="137"/>
    </row>
    <row r="241" spans="1:23" x14ac:dyDescent="0.25">
      <c r="A241" s="128" t="s">
        <v>279</v>
      </c>
      <c r="B241" s="129">
        <v>707</v>
      </c>
      <c r="C241" s="130" t="s">
        <v>2</v>
      </c>
      <c r="D241" s="131"/>
      <c r="E241" s="132">
        <v>5.5000000000000002E-5</v>
      </c>
      <c r="F241" s="133"/>
      <c r="G241" s="134">
        <v>3.0000000000000001E-5</v>
      </c>
      <c r="H241" s="133"/>
      <c r="I241" s="126"/>
      <c r="J241" s="135" t="s">
        <v>136</v>
      </c>
      <c r="K241" s="133"/>
      <c r="L241" s="136" t="s">
        <v>136</v>
      </c>
      <c r="M241" s="137"/>
      <c r="N241" s="126"/>
      <c r="O241" s="135" t="s">
        <v>136</v>
      </c>
      <c r="P241" s="133"/>
      <c r="Q241" s="136" t="s">
        <v>136</v>
      </c>
      <c r="R241" s="137"/>
      <c r="S241" s="126"/>
      <c r="T241" s="135" t="s">
        <v>136</v>
      </c>
      <c r="U241" s="133"/>
      <c r="V241" s="136" t="s">
        <v>136</v>
      </c>
      <c r="W241" s="137"/>
    </row>
    <row r="242" spans="1:23" x14ac:dyDescent="0.25">
      <c r="A242" s="128" t="s">
        <v>280</v>
      </c>
      <c r="B242" s="129">
        <v>713</v>
      </c>
      <c r="C242" s="130" t="s">
        <v>2</v>
      </c>
      <c r="D242" s="131"/>
      <c r="E242" s="132">
        <v>6.5209999999999999E-3</v>
      </c>
      <c r="F242" s="133"/>
      <c r="G242" s="134">
        <v>3.5539999999999999E-3</v>
      </c>
      <c r="H242" s="133"/>
      <c r="I242" s="138"/>
      <c r="J242" s="135" t="s">
        <v>136</v>
      </c>
      <c r="K242" s="133"/>
      <c r="L242" s="136" t="s">
        <v>136</v>
      </c>
      <c r="M242" s="137"/>
      <c r="N242" s="138"/>
      <c r="O242" s="135" t="s">
        <v>136</v>
      </c>
      <c r="P242" s="133"/>
      <c r="Q242" s="136" t="s">
        <v>136</v>
      </c>
      <c r="R242" s="137"/>
      <c r="S242" s="138"/>
      <c r="T242" s="135" t="s">
        <v>136</v>
      </c>
      <c r="U242" s="133"/>
      <c r="V242" s="136" t="s">
        <v>136</v>
      </c>
      <c r="W242" s="137"/>
    </row>
    <row r="243" spans="1:23" x14ac:dyDescent="0.25">
      <c r="A243" s="128" t="s">
        <v>281</v>
      </c>
      <c r="B243" s="129">
        <v>714</v>
      </c>
      <c r="C243" s="130" t="s">
        <v>2</v>
      </c>
      <c r="D243" s="131"/>
      <c r="E243" s="132">
        <v>2.4859999999999999E-3</v>
      </c>
      <c r="F243" s="133"/>
      <c r="G243" s="134">
        <v>1.3550000000000001E-3</v>
      </c>
      <c r="H243" s="133"/>
      <c r="I243" s="126"/>
      <c r="J243" s="135" t="s">
        <v>136</v>
      </c>
      <c r="K243" s="133"/>
      <c r="L243" s="136" t="s">
        <v>136</v>
      </c>
      <c r="M243" s="137"/>
      <c r="N243" s="126"/>
      <c r="O243" s="135">
        <v>0.37521100000000002</v>
      </c>
      <c r="P243" s="133"/>
      <c r="Q243" s="136">
        <v>2.4174000000000001E-2</v>
      </c>
      <c r="R243" s="137"/>
      <c r="S243" s="126"/>
      <c r="T243" s="135" t="s">
        <v>136</v>
      </c>
      <c r="U243" s="133"/>
      <c r="V243" s="136" t="s">
        <v>136</v>
      </c>
      <c r="W243" s="137"/>
    </row>
    <row r="244" spans="1:23" x14ac:dyDescent="0.25">
      <c r="A244" s="128" t="s">
        <v>282</v>
      </c>
      <c r="B244" s="129">
        <v>717</v>
      </c>
      <c r="C244" s="130" t="s">
        <v>2</v>
      </c>
      <c r="D244" s="131"/>
      <c r="E244" s="132">
        <v>7.4999999999999993E-5</v>
      </c>
      <c r="F244" s="133"/>
      <c r="G244" s="134">
        <v>4.1E-5</v>
      </c>
      <c r="H244" s="133"/>
      <c r="I244" s="126"/>
      <c r="J244" s="135" t="s">
        <v>136</v>
      </c>
      <c r="K244" s="133"/>
      <c r="L244" s="136" t="s">
        <v>136</v>
      </c>
      <c r="M244" s="137"/>
      <c r="N244" s="126"/>
      <c r="O244" s="135">
        <v>1.1353E-2</v>
      </c>
      <c r="P244" s="133"/>
      <c r="Q244" s="136">
        <v>7.3099999999999999E-4</v>
      </c>
      <c r="R244" s="137"/>
      <c r="S244" s="126"/>
      <c r="T244" s="135" t="s">
        <v>136</v>
      </c>
      <c r="U244" s="133"/>
      <c r="V244" s="136" t="s">
        <v>136</v>
      </c>
      <c r="W244" s="137"/>
    </row>
    <row r="245" spans="1:23" x14ac:dyDescent="0.25">
      <c r="A245" s="128" t="s">
        <v>283</v>
      </c>
      <c r="B245" s="129">
        <v>721</v>
      </c>
      <c r="C245" s="130" t="s">
        <v>2</v>
      </c>
      <c r="D245" s="131"/>
      <c r="E245" s="132">
        <v>2.921E-3</v>
      </c>
      <c r="F245" s="133"/>
      <c r="G245" s="134">
        <v>1.5920000000000001E-3</v>
      </c>
      <c r="H245" s="133"/>
      <c r="I245" s="126"/>
      <c r="J245" s="135" t="s">
        <v>136</v>
      </c>
      <c r="K245" s="133"/>
      <c r="L245" s="136" t="s">
        <v>136</v>
      </c>
      <c r="M245" s="137"/>
      <c r="N245" s="126"/>
      <c r="O245" s="135" t="s">
        <v>136</v>
      </c>
      <c r="P245" s="133"/>
      <c r="Q245" s="136" t="s">
        <v>136</v>
      </c>
      <c r="R245" s="137"/>
      <c r="S245" s="126"/>
      <c r="T245" s="135" t="s">
        <v>136</v>
      </c>
      <c r="U245" s="133"/>
      <c r="V245" s="136" t="s">
        <v>136</v>
      </c>
      <c r="W245" s="137"/>
    </row>
    <row r="246" spans="1:23" x14ac:dyDescent="0.25">
      <c r="A246" s="128" t="s">
        <v>284</v>
      </c>
      <c r="B246" s="129">
        <v>722</v>
      </c>
      <c r="C246" s="130" t="s">
        <v>2</v>
      </c>
      <c r="D246" s="131"/>
      <c r="E246" s="132">
        <v>9.5560000000000003E-3</v>
      </c>
      <c r="F246" s="133"/>
      <c r="G246" s="134">
        <v>5.208E-3</v>
      </c>
      <c r="H246" s="133"/>
      <c r="I246" s="138"/>
      <c r="J246" s="135" t="s">
        <v>136</v>
      </c>
      <c r="K246" s="133"/>
      <c r="L246" s="136" t="s">
        <v>136</v>
      </c>
      <c r="M246" s="137"/>
      <c r="N246" s="138"/>
      <c r="O246" s="135" t="s">
        <v>136</v>
      </c>
      <c r="P246" s="133"/>
      <c r="Q246" s="136" t="s">
        <v>136</v>
      </c>
      <c r="R246" s="137"/>
      <c r="S246" s="138"/>
      <c r="T246" s="135" t="s">
        <v>136</v>
      </c>
      <c r="U246" s="133"/>
      <c r="V246" s="136" t="s">
        <v>136</v>
      </c>
      <c r="W246" s="137"/>
    </row>
    <row r="247" spans="1:23" x14ac:dyDescent="0.25">
      <c r="A247" s="128" t="s">
        <v>285</v>
      </c>
      <c r="B247" s="129">
        <v>725</v>
      </c>
      <c r="C247" s="130" t="s">
        <v>2</v>
      </c>
      <c r="D247" s="131"/>
      <c r="E247" s="132">
        <v>1.6899999999999999E-4</v>
      </c>
      <c r="F247" s="133"/>
      <c r="G247" s="134">
        <v>9.2E-5</v>
      </c>
      <c r="H247" s="133"/>
      <c r="I247" s="126"/>
      <c r="J247" s="135" t="s">
        <v>136</v>
      </c>
      <c r="K247" s="133"/>
      <c r="L247" s="136" t="s">
        <v>136</v>
      </c>
      <c r="M247" s="137"/>
      <c r="N247" s="126"/>
      <c r="O247" s="135" t="s">
        <v>136</v>
      </c>
      <c r="P247" s="133"/>
      <c r="Q247" s="136" t="s">
        <v>136</v>
      </c>
      <c r="R247" s="137"/>
      <c r="S247" s="126"/>
      <c r="T247" s="135" t="s">
        <v>136</v>
      </c>
      <c r="U247" s="133"/>
      <c r="V247" s="136" t="s">
        <v>136</v>
      </c>
      <c r="W247" s="137"/>
    </row>
    <row r="248" spans="1:23" x14ac:dyDescent="0.25">
      <c r="A248" s="128" t="s">
        <v>286</v>
      </c>
      <c r="B248" s="129">
        <v>726</v>
      </c>
      <c r="C248" s="130" t="s">
        <v>2</v>
      </c>
      <c r="D248" s="131"/>
      <c r="E248" s="132" t="s">
        <v>2</v>
      </c>
      <c r="F248" s="133"/>
      <c r="G248" s="134" t="s">
        <v>2</v>
      </c>
      <c r="H248" s="133"/>
      <c r="I248" s="138"/>
      <c r="J248" s="135" t="s">
        <v>136</v>
      </c>
      <c r="K248" s="133"/>
      <c r="L248" s="136" t="s">
        <v>136</v>
      </c>
      <c r="M248" s="137"/>
      <c r="N248" s="138"/>
      <c r="O248" s="135" t="s">
        <v>136</v>
      </c>
      <c r="P248" s="133"/>
      <c r="Q248" s="136" t="s">
        <v>136</v>
      </c>
      <c r="R248" s="137"/>
      <c r="S248" s="138"/>
      <c r="T248" s="135" t="s">
        <v>136</v>
      </c>
      <c r="U248" s="133"/>
      <c r="V248" s="136" t="s">
        <v>136</v>
      </c>
      <c r="W248" s="137"/>
    </row>
    <row r="249" spans="1:23" x14ac:dyDescent="0.25">
      <c r="A249" s="128" t="s">
        <v>287</v>
      </c>
      <c r="B249" s="129">
        <v>727</v>
      </c>
      <c r="C249" s="130" t="s">
        <v>2</v>
      </c>
      <c r="D249" s="131"/>
      <c r="E249" s="132">
        <v>1.8000000000000001E-4</v>
      </c>
      <c r="F249" s="133"/>
      <c r="G249" s="134">
        <v>9.7999999999999997E-5</v>
      </c>
      <c r="H249" s="133"/>
      <c r="I249" s="138"/>
      <c r="J249" s="135" t="s">
        <v>136</v>
      </c>
      <c r="K249" s="133"/>
      <c r="L249" s="136" t="s">
        <v>136</v>
      </c>
      <c r="M249" s="137"/>
      <c r="N249" s="138"/>
      <c r="O249" s="135" t="s">
        <v>136</v>
      </c>
      <c r="P249" s="133"/>
      <c r="Q249" s="136" t="s">
        <v>136</v>
      </c>
      <c r="R249" s="137"/>
      <c r="S249" s="138"/>
      <c r="T249" s="135" t="s">
        <v>136</v>
      </c>
      <c r="U249" s="133"/>
      <c r="V249" s="136" t="s">
        <v>136</v>
      </c>
      <c r="W249" s="137"/>
    </row>
    <row r="250" spans="1:23" x14ac:dyDescent="0.25">
      <c r="A250" s="128" t="s">
        <v>288</v>
      </c>
      <c r="B250" s="129">
        <v>728</v>
      </c>
      <c r="C250" s="130" t="s">
        <v>2</v>
      </c>
      <c r="D250" s="131"/>
      <c r="E250" s="132">
        <v>5.5000000000000002E-5</v>
      </c>
      <c r="F250" s="133"/>
      <c r="G250" s="134">
        <v>3.0000000000000001E-5</v>
      </c>
      <c r="H250" s="133"/>
      <c r="I250" s="138"/>
      <c r="J250" s="135" t="s">
        <v>136</v>
      </c>
      <c r="K250" s="133"/>
      <c r="L250" s="136" t="s">
        <v>136</v>
      </c>
      <c r="M250" s="137"/>
      <c r="N250" s="138"/>
      <c r="O250" s="135" t="s">
        <v>136</v>
      </c>
      <c r="P250" s="133"/>
      <c r="Q250" s="136" t="s">
        <v>136</v>
      </c>
      <c r="R250" s="137"/>
      <c r="S250" s="138"/>
      <c r="T250" s="135" t="s">
        <v>136</v>
      </c>
      <c r="U250" s="133"/>
      <c r="V250" s="136" t="s">
        <v>136</v>
      </c>
      <c r="W250" s="137"/>
    </row>
    <row r="251" spans="1:23" x14ac:dyDescent="0.25">
      <c r="A251" s="128" t="s">
        <v>289</v>
      </c>
      <c r="B251" s="129">
        <v>731</v>
      </c>
      <c r="C251" s="130" t="s">
        <v>2</v>
      </c>
      <c r="D251" s="131"/>
      <c r="E251" s="132">
        <v>1.74E-4</v>
      </c>
      <c r="F251" s="133"/>
      <c r="G251" s="134">
        <v>9.5000000000000005E-5</v>
      </c>
      <c r="H251" s="133"/>
      <c r="I251" s="138"/>
      <c r="J251" s="135" t="s">
        <v>136</v>
      </c>
      <c r="K251" s="133"/>
      <c r="L251" s="136" t="s">
        <v>136</v>
      </c>
      <c r="M251" s="137"/>
      <c r="N251" s="138"/>
      <c r="O251" s="135" t="s">
        <v>136</v>
      </c>
      <c r="P251" s="133"/>
      <c r="Q251" s="136" t="s">
        <v>136</v>
      </c>
      <c r="R251" s="137"/>
      <c r="S251" s="138"/>
      <c r="T251" s="135" t="s">
        <v>136</v>
      </c>
      <c r="U251" s="133"/>
      <c r="V251" s="136" t="s">
        <v>136</v>
      </c>
      <c r="W251" s="137"/>
    </row>
    <row r="252" spans="1:23" x14ac:dyDescent="0.25">
      <c r="A252" s="128" t="s">
        <v>290</v>
      </c>
      <c r="B252" s="129">
        <v>736</v>
      </c>
      <c r="C252" s="130" t="s">
        <v>2</v>
      </c>
      <c r="D252" s="131"/>
      <c r="E252" s="132">
        <v>4.3100000000000001E-4</v>
      </c>
      <c r="F252" s="133"/>
      <c r="G252" s="134">
        <v>2.3499999999999999E-4</v>
      </c>
      <c r="H252" s="133"/>
      <c r="I252" s="138"/>
      <c r="J252" s="135" t="s">
        <v>136</v>
      </c>
      <c r="K252" s="133"/>
      <c r="L252" s="136" t="s">
        <v>136</v>
      </c>
      <c r="M252" s="137"/>
      <c r="N252" s="138"/>
      <c r="O252" s="135">
        <v>6.5074000000000007E-2</v>
      </c>
      <c r="P252" s="133"/>
      <c r="Q252" s="136">
        <v>4.1929999999999997E-3</v>
      </c>
      <c r="R252" s="137"/>
      <c r="S252" s="138"/>
      <c r="T252" s="135" t="s">
        <v>136</v>
      </c>
      <c r="U252" s="133"/>
      <c r="V252" s="136" t="s">
        <v>136</v>
      </c>
      <c r="W252" s="137"/>
    </row>
    <row r="253" spans="1:23" x14ac:dyDescent="0.25">
      <c r="A253" s="128" t="s">
        <v>291</v>
      </c>
      <c r="B253" s="129">
        <v>737</v>
      </c>
      <c r="C253" s="130" t="s">
        <v>2</v>
      </c>
      <c r="D253" s="131"/>
      <c r="E253" s="132">
        <v>1.05E-4</v>
      </c>
      <c r="F253" s="133"/>
      <c r="G253" s="134">
        <v>5.7000000000000003E-5</v>
      </c>
      <c r="H253" s="133"/>
      <c r="I253" s="126"/>
      <c r="J253" s="135" t="s">
        <v>136</v>
      </c>
      <c r="K253" s="133"/>
      <c r="L253" s="136" t="s">
        <v>136</v>
      </c>
      <c r="M253" s="137"/>
      <c r="N253" s="126"/>
      <c r="O253" s="135" t="s">
        <v>136</v>
      </c>
      <c r="P253" s="133"/>
      <c r="Q253" s="136" t="s">
        <v>136</v>
      </c>
      <c r="R253" s="137"/>
      <c r="S253" s="126"/>
      <c r="T253" s="135" t="s">
        <v>136</v>
      </c>
      <c r="U253" s="133"/>
      <c r="V253" s="136" t="s">
        <v>136</v>
      </c>
      <c r="W253" s="137"/>
    </row>
    <row r="254" spans="1:23" x14ac:dyDescent="0.25">
      <c r="A254" s="128" t="s">
        <v>292</v>
      </c>
      <c r="B254" s="129">
        <v>738</v>
      </c>
      <c r="C254" s="130" t="s">
        <v>2</v>
      </c>
      <c r="D254" s="131"/>
      <c r="E254" s="132">
        <v>3.921E-3</v>
      </c>
      <c r="F254" s="133"/>
      <c r="G254" s="134">
        <v>2.137E-3</v>
      </c>
      <c r="H254" s="133"/>
      <c r="I254" s="126"/>
      <c r="J254" s="135" t="s">
        <v>136</v>
      </c>
      <c r="K254" s="133"/>
      <c r="L254" s="136" t="s">
        <v>136</v>
      </c>
      <c r="M254" s="137"/>
      <c r="N254" s="126"/>
      <c r="O254" s="135" t="s">
        <v>136</v>
      </c>
      <c r="P254" s="133"/>
      <c r="Q254" s="136" t="s">
        <v>136</v>
      </c>
      <c r="R254" s="137"/>
      <c r="S254" s="126"/>
      <c r="T254" s="135" t="s">
        <v>136</v>
      </c>
      <c r="U254" s="133"/>
      <c r="V254" s="136" t="s">
        <v>136</v>
      </c>
      <c r="W254" s="137"/>
    </row>
    <row r="255" spans="1:23" x14ac:dyDescent="0.25">
      <c r="A255" s="128" t="s">
        <v>293</v>
      </c>
      <c r="B255" s="129">
        <v>740</v>
      </c>
      <c r="C255" s="130" t="s">
        <v>2</v>
      </c>
      <c r="D255" s="131"/>
      <c r="E255" s="132">
        <v>4.5461000000000001E-2</v>
      </c>
      <c r="F255" s="133"/>
      <c r="G255" s="134">
        <v>2.4775999999999999E-2</v>
      </c>
      <c r="H255" s="133"/>
      <c r="I255" s="126"/>
      <c r="J255" s="135" t="s">
        <v>136</v>
      </c>
      <c r="K255" s="133"/>
      <c r="L255" s="136" t="s">
        <v>136</v>
      </c>
      <c r="M255" s="137"/>
      <c r="N255" s="126"/>
      <c r="O255" s="135">
        <v>6.8606870000000004</v>
      </c>
      <c r="P255" s="133"/>
      <c r="Q255" s="136">
        <v>0.44201099999999999</v>
      </c>
      <c r="R255" s="137"/>
      <c r="S255" s="126"/>
      <c r="T255" s="135" t="s">
        <v>136</v>
      </c>
      <c r="U255" s="133"/>
      <c r="V255" s="136" t="s">
        <v>136</v>
      </c>
      <c r="W255" s="137"/>
    </row>
    <row r="256" spans="1:23" x14ac:dyDescent="0.25">
      <c r="A256" s="128" t="s">
        <v>294</v>
      </c>
      <c r="B256" s="129">
        <v>741</v>
      </c>
      <c r="C256" s="130" t="s">
        <v>2</v>
      </c>
      <c r="D256" s="131"/>
      <c r="E256" s="132">
        <v>3.8299999999999999E-4</v>
      </c>
      <c r="F256" s="133"/>
      <c r="G256" s="134">
        <v>2.0900000000000001E-4</v>
      </c>
      <c r="H256" s="133"/>
      <c r="I256" s="138"/>
      <c r="J256" s="135" t="s">
        <v>136</v>
      </c>
      <c r="K256" s="133"/>
      <c r="L256" s="136" t="s">
        <v>136</v>
      </c>
      <c r="M256" s="137"/>
      <c r="N256" s="138"/>
      <c r="O256" s="135" t="s">
        <v>136</v>
      </c>
      <c r="P256" s="133"/>
      <c r="Q256" s="136" t="s">
        <v>136</v>
      </c>
      <c r="R256" s="137"/>
      <c r="S256" s="138"/>
      <c r="T256" s="135" t="s">
        <v>136</v>
      </c>
      <c r="U256" s="133"/>
      <c r="V256" s="136" t="s">
        <v>136</v>
      </c>
      <c r="W256" s="137"/>
    </row>
    <row r="257" spans="1:23" x14ac:dyDescent="0.25">
      <c r="A257" s="128" t="s">
        <v>295</v>
      </c>
      <c r="B257" s="129">
        <v>742</v>
      </c>
      <c r="C257" s="130" t="s">
        <v>2</v>
      </c>
      <c r="D257" s="131"/>
      <c r="E257" s="132">
        <v>1.7283E-2</v>
      </c>
      <c r="F257" s="133"/>
      <c r="G257" s="134">
        <v>9.4190000000000003E-3</v>
      </c>
      <c r="H257" s="133"/>
      <c r="I257" s="138"/>
      <c r="J257" s="135" t="s">
        <v>136</v>
      </c>
      <c r="K257" s="133"/>
      <c r="L257" s="136" t="s">
        <v>136</v>
      </c>
      <c r="M257" s="137"/>
      <c r="N257" s="138"/>
      <c r="O257" s="135" t="s">
        <v>136</v>
      </c>
      <c r="P257" s="133"/>
      <c r="Q257" s="136" t="s">
        <v>136</v>
      </c>
      <c r="R257" s="137"/>
      <c r="S257" s="138"/>
      <c r="T257" s="135" t="s">
        <v>136</v>
      </c>
      <c r="U257" s="133"/>
      <c r="V257" s="136" t="s">
        <v>136</v>
      </c>
      <c r="W257" s="137"/>
    </row>
    <row r="258" spans="1:23" x14ac:dyDescent="0.25">
      <c r="A258" s="128" t="s">
        <v>296</v>
      </c>
      <c r="B258" s="129">
        <v>744</v>
      </c>
      <c r="C258" s="130" t="s">
        <v>2</v>
      </c>
      <c r="D258" s="131"/>
      <c r="E258" s="132">
        <v>9.7E-5</v>
      </c>
      <c r="F258" s="133"/>
      <c r="G258" s="134">
        <v>5.3000000000000001E-5</v>
      </c>
      <c r="H258" s="133"/>
      <c r="I258" s="126"/>
      <c r="J258" s="135" t="s">
        <v>136</v>
      </c>
      <c r="K258" s="133"/>
      <c r="L258" s="136" t="s">
        <v>136</v>
      </c>
      <c r="M258" s="137"/>
      <c r="N258" s="126"/>
      <c r="O258" s="135" t="s">
        <v>136</v>
      </c>
      <c r="P258" s="133"/>
      <c r="Q258" s="136" t="s">
        <v>136</v>
      </c>
      <c r="R258" s="137"/>
      <c r="S258" s="126"/>
      <c r="T258" s="135" t="s">
        <v>136</v>
      </c>
      <c r="U258" s="133"/>
      <c r="V258" s="136" t="s">
        <v>136</v>
      </c>
      <c r="W258" s="137"/>
    </row>
    <row r="259" spans="1:23" x14ac:dyDescent="0.25">
      <c r="A259" s="128" t="s">
        <v>456</v>
      </c>
      <c r="B259" s="129">
        <v>755</v>
      </c>
      <c r="C259" s="130" t="s">
        <v>2</v>
      </c>
      <c r="D259" s="131"/>
      <c r="E259" s="132">
        <v>7.8460000000000005E-3</v>
      </c>
      <c r="F259" s="133"/>
      <c r="G259" s="134">
        <v>4.2760000000000003E-3</v>
      </c>
      <c r="H259" s="133"/>
      <c r="I259" s="138"/>
      <c r="J259" s="135" t="s">
        <v>136</v>
      </c>
      <c r="K259" s="133"/>
      <c r="L259" s="136" t="s">
        <v>136</v>
      </c>
      <c r="M259" s="137"/>
      <c r="N259" s="138"/>
      <c r="O259" s="135">
        <v>1.184061</v>
      </c>
      <c r="P259" s="133"/>
      <c r="Q259" s="136">
        <v>7.6285000000000006E-2</v>
      </c>
      <c r="R259" s="137"/>
      <c r="S259" s="138"/>
      <c r="T259" s="135" t="s">
        <v>136</v>
      </c>
      <c r="U259" s="133"/>
      <c r="V259" s="136" t="s">
        <v>136</v>
      </c>
      <c r="W259" s="137"/>
    </row>
    <row r="260" spans="1:23" x14ac:dyDescent="0.25">
      <c r="A260" s="128" t="s">
        <v>297</v>
      </c>
      <c r="B260" s="129">
        <v>764</v>
      </c>
      <c r="C260" s="130" t="s">
        <v>2</v>
      </c>
      <c r="D260" s="131"/>
      <c r="E260" s="132">
        <v>1.165E-3</v>
      </c>
      <c r="F260" s="133"/>
      <c r="G260" s="134">
        <v>6.3500000000000004E-4</v>
      </c>
      <c r="H260" s="133"/>
      <c r="I260" s="126"/>
      <c r="J260" s="135" t="s">
        <v>136</v>
      </c>
      <c r="K260" s="133"/>
      <c r="L260" s="136" t="s">
        <v>136</v>
      </c>
      <c r="M260" s="137"/>
      <c r="N260" s="126"/>
      <c r="O260" s="135" t="s">
        <v>136</v>
      </c>
      <c r="P260" s="133"/>
      <c r="Q260" s="136" t="s">
        <v>136</v>
      </c>
      <c r="R260" s="137"/>
      <c r="S260" s="126"/>
      <c r="T260" s="135" t="s">
        <v>136</v>
      </c>
      <c r="U260" s="133"/>
      <c r="V260" s="136" t="s">
        <v>136</v>
      </c>
      <c r="W260" s="137"/>
    </row>
    <row r="261" spans="1:23" x14ac:dyDescent="0.25">
      <c r="A261" s="128" t="s">
        <v>298</v>
      </c>
      <c r="B261" s="129">
        <v>765</v>
      </c>
      <c r="C261" s="130" t="s">
        <v>2</v>
      </c>
      <c r="D261" s="131"/>
      <c r="E261" s="132">
        <v>2.7643999999999998E-2</v>
      </c>
      <c r="F261" s="133"/>
      <c r="G261" s="134">
        <v>1.5066E-2</v>
      </c>
      <c r="H261" s="133"/>
      <c r="I261" s="126"/>
      <c r="J261" s="135" t="s">
        <v>136</v>
      </c>
      <c r="K261" s="133"/>
      <c r="L261" s="136" t="s">
        <v>136</v>
      </c>
      <c r="M261" s="137"/>
      <c r="N261" s="126"/>
      <c r="O261" s="135" t="s">
        <v>136</v>
      </c>
      <c r="P261" s="133"/>
      <c r="Q261" s="136" t="s">
        <v>136</v>
      </c>
      <c r="R261" s="137"/>
      <c r="S261" s="126"/>
      <c r="T261" s="135" t="s">
        <v>136</v>
      </c>
      <c r="U261" s="133"/>
      <c r="V261" s="136" t="s">
        <v>136</v>
      </c>
      <c r="W261" s="137"/>
    </row>
    <row r="262" spans="1:23" x14ac:dyDescent="0.25">
      <c r="A262" s="128" t="s">
        <v>299</v>
      </c>
      <c r="B262" s="129">
        <v>766</v>
      </c>
      <c r="C262" s="130" t="s">
        <v>2</v>
      </c>
      <c r="D262" s="131"/>
      <c r="E262" s="132">
        <v>4.9645000000000002E-2</v>
      </c>
      <c r="F262" s="133"/>
      <c r="G262" s="134">
        <v>2.7056E-2</v>
      </c>
      <c r="H262" s="133"/>
      <c r="I262" s="126"/>
      <c r="J262" s="135" t="s">
        <v>136</v>
      </c>
      <c r="K262" s="133"/>
      <c r="L262" s="136" t="s">
        <v>136</v>
      </c>
      <c r="M262" s="137"/>
      <c r="N262" s="126"/>
      <c r="O262" s="135" t="s">
        <v>136</v>
      </c>
      <c r="P262" s="133"/>
      <c r="Q262" s="136" t="s">
        <v>136</v>
      </c>
      <c r="R262" s="137"/>
      <c r="S262" s="126"/>
      <c r="T262" s="135" t="s">
        <v>136</v>
      </c>
      <c r="U262" s="133"/>
      <c r="V262" s="136" t="s">
        <v>136</v>
      </c>
      <c r="W262" s="137"/>
    </row>
    <row r="263" spans="1:23" x14ac:dyDescent="0.25">
      <c r="A263" s="128" t="s">
        <v>300</v>
      </c>
      <c r="B263" s="129">
        <v>772</v>
      </c>
      <c r="C263" s="130" t="s">
        <v>2</v>
      </c>
      <c r="D263" s="131"/>
      <c r="E263" s="132">
        <v>1.5615E-2</v>
      </c>
      <c r="F263" s="133"/>
      <c r="G263" s="134">
        <v>8.5100000000000002E-3</v>
      </c>
      <c r="H263" s="133"/>
      <c r="I263" s="138"/>
      <c r="J263" s="135" t="s">
        <v>136</v>
      </c>
      <c r="K263" s="133"/>
      <c r="L263" s="136" t="s">
        <v>136</v>
      </c>
      <c r="M263" s="137"/>
      <c r="N263" s="138"/>
      <c r="O263" s="135">
        <v>2.3564919999999998</v>
      </c>
      <c r="P263" s="133"/>
      <c r="Q263" s="136">
        <v>0.15182100000000001</v>
      </c>
      <c r="R263" s="137"/>
      <c r="S263" s="138"/>
      <c r="T263" s="135" t="s">
        <v>136</v>
      </c>
      <c r="U263" s="133"/>
      <c r="V263" s="136" t="s">
        <v>136</v>
      </c>
      <c r="W263" s="137"/>
    </row>
    <row r="264" spans="1:23" x14ac:dyDescent="0.25">
      <c r="A264" s="128" t="s">
        <v>301</v>
      </c>
      <c r="B264" s="129">
        <v>773</v>
      </c>
      <c r="C264" s="130">
        <v>490</v>
      </c>
      <c r="D264" s="131"/>
      <c r="E264" s="132" t="s">
        <v>2</v>
      </c>
      <c r="F264" s="133"/>
      <c r="G264" s="134" t="s">
        <v>2</v>
      </c>
      <c r="H264" s="133"/>
      <c r="I264" s="138"/>
      <c r="J264" s="135" t="s">
        <v>136</v>
      </c>
      <c r="K264" s="133"/>
      <c r="L264" s="136" t="s">
        <v>136</v>
      </c>
      <c r="M264" s="137"/>
      <c r="N264" s="138"/>
      <c r="O264" s="135" t="s">
        <v>136</v>
      </c>
      <c r="P264" s="133"/>
      <c r="Q264" s="136" t="s">
        <v>136</v>
      </c>
      <c r="R264" s="137"/>
      <c r="S264" s="138"/>
      <c r="T264" s="135" t="s">
        <v>136</v>
      </c>
      <c r="U264" s="133"/>
      <c r="V264" s="136" t="s">
        <v>136</v>
      </c>
      <c r="W264" s="137"/>
    </row>
    <row r="265" spans="1:23" x14ac:dyDescent="0.25">
      <c r="A265" s="128" t="s">
        <v>302</v>
      </c>
      <c r="B265" s="129">
        <v>777</v>
      </c>
      <c r="C265" s="130" t="s">
        <v>2</v>
      </c>
      <c r="D265" s="131"/>
      <c r="E265" s="132">
        <v>8.7650000000000002E-3</v>
      </c>
      <c r="F265" s="133"/>
      <c r="G265" s="134">
        <v>4.777E-3</v>
      </c>
      <c r="H265" s="133"/>
      <c r="I265" s="138"/>
      <c r="J265" s="135" t="s">
        <v>136</v>
      </c>
      <c r="K265" s="133"/>
      <c r="L265" s="136" t="s">
        <v>136</v>
      </c>
      <c r="M265" s="137"/>
      <c r="N265" s="138"/>
      <c r="O265" s="135" t="s">
        <v>136</v>
      </c>
      <c r="P265" s="133"/>
      <c r="Q265" s="136" t="s">
        <v>136</v>
      </c>
      <c r="R265" s="137"/>
      <c r="S265" s="138"/>
      <c r="T265" s="135" t="s">
        <v>136</v>
      </c>
      <c r="U265" s="133"/>
      <c r="V265" s="136" t="s">
        <v>136</v>
      </c>
      <c r="W265" s="137"/>
    </row>
    <row r="266" spans="1:23" x14ac:dyDescent="0.25">
      <c r="A266" s="128" t="s">
        <v>303</v>
      </c>
      <c r="B266" s="129">
        <v>787</v>
      </c>
      <c r="C266" s="130" t="s">
        <v>2</v>
      </c>
      <c r="D266" s="131"/>
      <c r="E266" s="132">
        <v>3.5122E-2</v>
      </c>
      <c r="F266" s="133"/>
      <c r="G266" s="134">
        <v>1.9140999999999998E-2</v>
      </c>
      <c r="H266" s="133"/>
      <c r="I266" s="138"/>
      <c r="J266" s="135" t="s">
        <v>136</v>
      </c>
      <c r="K266" s="133"/>
      <c r="L266" s="136" t="s">
        <v>136</v>
      </c>
      <c r="M266" s="137"/>
      <c r="N266" s="138"/>
      <c r="O266" s="135" t="s">
        <v>136</v>
      </c>
      <c r="P266" s="133"/>
      <c r="Q266" s="136" t="s">
        <v>136</v>
      </c>
      <c r="R266" s="137"/>
      <c r="S266" s="138"/>
      <c r="T266" s="135" t="s">
        <v>136</v>
      </c>
      <c r="U266" s="133"/>
      <c r="V266" s="136" t="s">
        <v>136</v>
      </c>
      <c r="W266" s="137"/>
    </row>
    <row r="267" spans="1:23" x14ac:dyDescent="0.25">
      <c r="A267" s="128" t="s">
        <v>304</v>
      </c>
      <c r="B267" s="129">
        <v>791</v>
      </c>
      <c r="C267" s="130" t="s">
        <v>2</v>
      </c>
      <c r="D267" s="131"/>
      <c r="E267" s="132">
        <v>3.1949999999999999E-3</v>
      </c>
      <c r="F267" s="133"/>
      <c r="G267" s="134">
        <v>1.7409999999999999E-3</v>
      </c>
      <c r="H267" s="133"/>
      <c r="I267" s="138"/>
      <c r="J267" s="135" t="s">
        <v>136</v>
      </c>
      <c r="K267" s="133"/>
      <c r="L267" s="136" t="s">
        <v>136</v>
      </c>
      <c r="M267" s="137"/>
      <c r="N267" s="138"/>
      <c r="O267" s="135" t="s">
        <v>136</v>
      </c>
      <c r="P267" s="133"/>
      <c r="Q267" s="136" t="s">
        <v>136</v>
      </c>
      <c r="R267" s="137"/>
      <c r="S267" s="138"/>
      <c r="T267" s="135" t="s">
        <v>136</v>
      </c>
      <c r="U267" s="133"/>
      <c r="V267" s="136" t="s">
        <v>136</v>
      </c>
      <c r="W267" s="137"/>
    </row>
    <row r="268" spans="1:23" x14ac:dyDescent="0.25">
      <c r="A268" s="128" t="s">
        <v>305</v>
      </c>
      <c r="B268" s="129">
        <v>792</v>
      </c>
      <c r="C268" s="130" t="s">
        <v>2</v>
      </c>
      <c r="D268" s="131"/>
      <c r="E268" s="132">
        <v>4.5300000000000001E-4</v>
      </c>
      <c r="F268" s="133"/>
      <c r="G268" s="134">
        <v>2.4699999999999999E-4</v>
      </c>
      <c r="H268" s="133"/>
      <c r="I268" s="126"/>
      <c r="J268" s="135" t="s">
        <v>136</v>
      </c>
      <c r="K268" s="133"/>
      <c r="L268" s="136" t="s">
        <v>136</v>
      </c>
      <c r="M268" s="137"/>
      <c r="N268" s="126"/>
      <c r="O268" s="135" t="s">
        <v>136</v>
      </c>
      <c r="P268" s="133"/>
      <c r="Q268" s="136" t="s">
        <v>136</v>
      </c>
      <c r="R268" s="137"/>
      <c r="S268" s="126"/>
      <c r="T268" s="135" t="s">
        <v>136</v>
      </c>
      <c r="U268" s="133"/>
      <c r="V268" s="136" t="s">
        <v>136</v>
      </c>
      <c r="W268" s="137"/>
    </row>
    <row r="269" spans="1:23" x14ac:dyDescent="0.25">
      <c r="A269" s="128" t="s">
        <v>306</v>
      </c>
      <c r="B269" s="129">
        <v>793</v>
      </c>
      <c r="C269" s="130" t="s">
        <v>2</v>
      </c>
      <c r="D269" s="131"/>
      <c r="E269" s="132">
        <v>1.5754000000000001E-2</v>
      </c>
      <c r="F269" s="133"/>
      <c r="G269" s="134">
        <v>8.5859999999999999E-3</v>
      </c>
      <c r="H269" s="133"/>
      <c r="I269" s="138"/>
      <c r="J269" s="135" t="s">
        <v>136</v>
      </c>
      <c r="K269" s="133"/>
      <c r="L269" s="136" t="s">
        <v>136</v>
      </c>
      <c r="M269" s="137"/>
      <c r="N269" s="138"/>
      <c r="O269" s="135" t="s">
        <v>136</v>
      </c>
      <c r="P269" s="133"/>
      <c r="Q269" s="136" t="s">
        <v>136</v>
      </c>
      <c r="R269" s="137"/>
      <c r="S269" s="138"/>
      <c r="T269" s="135" t="s">
        <v>136</v>
      </c>
      <c r="U269" s="133"/>
      <c r="V269" s="136" t="s">
        <v>136</v>
      </c>
      <c r="W269" s="137"/>
    </row>
    <row r="270" spans="1:23" x14ac:dyDescent="0.25">
      <c r="A270" s="128" t="s">
        <v>307</v>
      </c>
      <c r="B270" s="129">
        <v>796</v>
      </c>
      <c r="C270" s="130" t="s">
        <v>2</v>
      </c>
      <c r="D270" s="131"/>
      <c r="E270" s="132">
        <v>2.5929999999999998E-3</v>
      </c>
      <c r="F270" s="133"/>
      <c r="G270" s="134">
        <v>1.413E-3</v>
      </c>
      <c r="H270" s="133"/>
      <c r="I270" s="126"/>
      <c r="J270" s="135" t="s">
        <v>136</v>
      </c>
      <c r="K270" s="133"/>
      <c r="L270" s="136" t="s">
        <v>136</v>
      </c>
      <c r="M270" s="137"/>
      <c r="N270" s="126"/>
      <c r="O270" s="135" t="s">
        <v>136</v>
      </c>
      <c r="P270" s="133"/>
      <c r="Q270" s="136" t="s">
        <v>136</v>
      </c>
      <c r="R270" s="137"/>
      <c r="S270" s="126"/>
      <c r="T270" s="135" t="s">
        <v>136</v>
      </c>
      <c r="U270" s="133"/>
      <c r="V270" s="136" t="s">
        <v>136</v>
      </c>
      <c r="W270" s="137"/>
    </row>
    <row r="271" spans="1:23" x14ac:dyDescent="0.25">
      <c r="A271" s="128" t="s">
        <v>308</v>
      </c>
      <c r="B271" s="129">
        <v>797</v>
      </c>
      <c r="C271" s="130" t="s">
        <v>2</v>
      </c>
      <c r="D271" s="131"/>
      <c r="E271" s="132">
        <v>6.7900000000000002E-4</v>
      </c>
      <c r="F271" s="133"/>
      <c r="G271" s="134">
        <v>3.6999999999999999E-4</v>
      </c>
      <c r="H271" s="133"/>
      <c r="I271" s="138"/>
      <c r="J271" s="135" t="s">
        <v>136</v>
      </c>
      <c r="K271" s="133"/>
      <c r="L271" s="136" t="s">
        <v>136</v>
      </c>
      <c r="M271" s="137"/>
      <c r="N271" s="138"/>
      <c r="O271" s="135" t="s">
        <v>136</v>
      </c>
      <c r="P271" s="133"/>
      <c r="Q271" s="136" t="s">
        <v>136</v>
      </c>
      <c r="R271" s="137"/>
      <c r="S271" s="138"/>
      <c r="T271" s="135" t="s">
        <v>136</v>
      </c>
      <c r="U271" s="133"/>
      <c r="V271" s="136" t="s">
        <v>136</v>
      </c>
      <c r="W271" s="137"/>
    </row>
    <row r="272" spans="1:23" x14ac:dyDescent="0.25">
      <c r="A272" s="128" t="s">
        <v>309</v>
      </c>
      <c r="B272" s="129">
        <v>799</v>
      </c>
      <c r="C272" s="130" t="s">
        <v>2</v>
      </c>
      <c r="D272" s="131"/>
      <c r="E272" s="132">
        <v>3.5199999999999999E-4</v>
      </c>
      <c r="F272" s="133"/>
      <c r="G272" s="134">
        <v>1.92E-4</v>
      </c>
      <c r="H272" s="133"/>
      <c r="I272" s="138"/>
      <c r="J272" s="135" t="s">
        <v>136</v>
      </c>
      <c r="K272" s="133"/>
      <c r="L272" s="136" t="s">
        <v>136</v>
      </c>
      <c r="M272" s="137"/>
      <c r="N272" s="138"/>
      <c r="O272" s="135" t="s">
        <v>136</v>
      </c>
      <c r="P272" s="133"/>
      <c r="Q272" s="136" t="s">
        <v>136</v>
      </c>
      <c r="R272" s="137"/>
      <c r="S272" s="138"/>
      <c r="T272" s="135" t="s">
        <v>136</v>
      </c>
      <c r="U272" s="133"/>
      <c r="V272" s="136" t="s">
        <v>136</v>
      </c>
      <c r="W272" s="137"/>
    </row>
    <row r="273" spans="1:23" x14ac:dyDescent="0.25">
      <c r="A273" s="128" t="s">
        <v>310</v>
      </c>
      <c r="B273" s="129">
        <v>801</v>
      </c>
      <c r="C273" s="130" t="s">
        <v>2</v>
      </c>
      <c r="D273" s="131"/>
      <c r="E273" s="132">
        <v>2.678118</v>
      </c>
      <c r="F273" s="133"/>
      <c r="G273" s="134">
        <v>1.4595560000000001</v>
      </c>
      <c r="H273" s="133"/>
      <c r="I273" s="138"/>
      <c r="J273" s="135" t="s">
        <v>136</v>
      </c>
      <c r="K273" s="133"/>
      <c r="L273" s="136" t="s">
        <v>136</v>
      </c>
      <c r="M273" s="137"/>
      <c r="N273" s="138"/>
      <c r="O273" s="135" t="s">
        <v>136</v>
      </c>
      <c r="P273" s="133"/>
      <c r="Q273" s="136" t="s">
        <v>136</v>
      </c>
      <c r="R273" s="137"/>
      <c r="S273" s="138"/>
      <c r="T273" s="135" t="s">
        <v>136</v>
      </c>
      <c r="U273" s="133"/>
      <c r="V273" s="136" t="s">
        <v>136</v>
      </c>
      <c r="W273" s="137"/>
    </row>
    <row r="274" spans="1:23" x14ac:dyDescent="0.25">
      <c r="A274" s="128" t="s">
        <v>657</v>
      </c>
      <c r="B274" s="129">
        <v>802</v>
      </c>
      <c r="C274" s="130" t="s">
        <v>2</v>
      </c>
      <c r="D274" s="131"/>
      <c r="E274" s="132">
        <v>4.6815000000000002E-2</v>
      </c>
      <c r="F274" s="133"/>
      <c r="G274" s="134">
        <v>2.5513999999999998E-2</v>
      </c>
      <c r="H274" s="133"/>
      <c r="I274" s="138"/>
      <c r="J274" s="135" t="s">
        <v>136</v>
      </c>
      <c r="K274" s="133"/>
      <c r="L274" s="136" t="s">
        <v>136</v>
      </c>
      <c r="M274" s="137"/>
      <c r="N274" s="138"/>
      <c r="O274" s="135" t="s">
        <v>136</v>
      </c>
      <c r="P274" s="133"/>
      <c r="Q274" s="136" t="s">
        <v>136</v>
      </c>
      <c r="R274" s="137"/>
      <c r="S274" s="138"/>
      <c r="T274" s="135" t="s">
        <v>136</v>
      </c>
      <c r="U274" s="133"/>
      <c r="V274" s="136" t="s">
        <v>136</v>
      </c>
      <c r="W274" s="137"/>
    </row>
    <row r="275" spans="1:23" x14ac:dyDescent="0.25">
      <c r="A275" s="128" t="s">
        <v>143</v>
      </c>
      <c r="B275" s="129">
        <v>805</v>
      </c>
      <c r="C275" s="130" t="s">
        <v>2</v>
      </c>
      <c r="D275" s="131"/>
      <c r="E275" s="132">
        <v>5.1119999999999999E-2</v>
      </c>
      <c r="F275" s="133"/>
      <c r="G275" s="134">
        <v>2.7859999999999999E-2</v>
      </c>
      <c r="H275" s="133"/>
      <c r="I275" s="126"/>
      <c r="J275" s="135" t="s">
        <v>136</v>
      </c>
      <c r="K275" s="133"/>
      <c r="L275" s="136" t="s">
        <v>136</v>
      </c>
      <c r="M275" s="137"/>
      <c r="N275" s="126"/>
      <c r="O275" s="135" t="s">
        <v>136</v>
      </c>
      <c r="P275" s="133"/>
      <c r="Q275" s="136" t="s">
        <v>136</v>
      </c>
      <c r="R275" s="137"/>
      <c r="S275" s="126"/>
      <c r="T275" s="135" t="s">
        <v>136</v>
      </c>
      <c r="U275" s="133"/>
      <c r="V275" s="136" t="s">
        <v>136</v>
      </c>
      <c r="W275" s="137"/>
    </row>
    <row r="276" spans="1:23" x14ac:dyDescent="0.25">
      <c r="A276" s="128" t="s">
        <v>311</v>
      </c>
      <c r="B276" s="129">
        <v>807</v>
      </c>
      <c r="C276" s="130">
        <v>490</v>
      </c>
      <c r="D276" s="131"/>
      <c r="E276" s="132" t="s">
        <v>2</v>
      </c>
      <c r="F276" s="133"/>
      <c r="G276" s="134" t="s">
        <v>2</v>
      </c>
      <c r="H276" s="133"/>
      <c r="I276" s="126"/>
      <c r="J276" s="135" t="s">
        <v>136</v>
      </c>
      <c r="K276" s="133"/>
      <c r="L276" s="136" t="s">
        <v>136</v>
      </c>
      <c r="M276" s="137"/>
      <c r="N276" s="126"/>
      <c r="O276" s="135" t="s">
        <v>136</v>
      </c>
      <c r="P276" s="133"/>
      <c r="Q276" s="136" t="s">
        <v>136</v>
      </c>
      <c r="R276" s="137"/>
      <c r="S276" s="126"/>
      <c r="T276" s="135" t="s">
        <v>136</v>
      </c>
      <c r="U276" s="133"/>
      <c r="V276" s="136" t="s">
        <v>136</v>
      </c>
      <c r="W276" s="137"/>
    </row>
    <row r="277" spans="1:23" x14ac:dyDescent="0.25">
      <c r="A277" s="128" t="s">
        <v>312</v>
      </c>
      <c r="B277" s="129">
        <v>810</v>
      </c>
      <c r="C277" s="130" t="s">
        <v>2</v>
      </c>
      <c r="D277" s="131"/>
      <c r="E277" s="132">
        <v>1.9599999999999999E-4</v>
      </c>
      <c r="F277" s="133"/>
      <c r="G277" s="134">
        <v>1.07E-4</v>
      </c>
      <c r="H277" s="133"/>
      <c r="I277" s="138"/>
      <c r="J277" s="135" t="s">
        <v>136</v>
      </c>
      <c r="K277" s="133"/>
      <c r="L277" s="136" t="s">
        <v>136</v>
      </c>
      <c r="M277" s="137"/>
      <c r="N277" s="138"/>
      <c r="O277" s="135">
        <v>2.9628999999999999E-2</v>
      </c>
      <c r="P277" s="133"/>
      <c r="Q277" s="136">
        <v>1.9090000000000001E-3</v>
      </c>
      <c r="R277" s="137"/>
      <c r="S277" s="138"/>
      <c r="T277" s="135" t="s">
        <v>136</v>
      </c>
      <c r="U277" s="133"/>
      <c r="V277" s="136" t="s">
        <v>136</v>
      </c>
      <c r="W277" s="137"/>
    </row>
    <row r="278" spans="1:23" x14ac:dyDescent="0.25">
      <c r="A278" s="128" t="s">
        <v>313</v>
      </c>
      <c r="B278" s="129">
        <v>811</v>
      </c>
      <c r="C278" s="130" t="s">
        <v>2</v>
      </c>
      <c r="D278" s="131"/>
      <c r="E278" s="132">
        <v>4.4089999999999997E-3</v>
      </c>
      <c r="F278" s="133"/>
      <c r="G278" s="134">
        <v>2.4030000000000002E-3</v>
      </c>
      <c r="H278" s="133"/>
      <c r="I278" s="138"/>
      <c r="J278" s="135" t="s">
        <v>136</v>
      </c>
      <c r="K278" s="133"/>
      <c r="L278" s="136" t="s">
        <v>136</v>
      </c>
      <c r="M278" s="137"/>
      <c r="N278" s="138"/>
      <c r="O278" s="135" t="s">
        <v>136</v>
      </c>
      <c r="P278" s="133"/>
      <c r="Q278" s="136" t="s">
        <v>136</v>
      </c>
      <c r="R278" s="137"/>
      <c r="S278" s="138"/>
      <c r="T278" s="135" t="s">
        <v>136</v>
      </c>
      <c r="U278" s="133"/>
      <c r="V278" s="136" t="s">
        <v>136</v>
      </c>
      <c r="W278" s="137"/>
    </row>
    <row r="279" spans="1:23" x14ac:dyDescent="0.25">
      <c r="A279" s="128" t="s">
        <v>314</v>
      </c>
      <c r="B279" s="129">
        <v>812</v>
      </c>
      <c r="C279" s="130" t="s">
        <v>2</v>
      </c>
      <c r="D279" s="131"/>
      <c r="E279" s="132">
        <v>7.2110000000000004E-3</v>
      </c>
      <c r="F279" s="133"/>
      <c r="G279" s="134">
        <v>3.9300000000000003E-3</v>
      </c>
      <c r="H279" s="133"/>
      <c r="I279" s="138"/>
      <c r="J279" s="135" t="s">
        <v>136</v>
      </c>
      <c r="K279" s="133"/>
      <c r="L279" s="136" t="s">
        <v>136</v>
      </c>
      <c r="M279" s="141"/>
      <c r="N279" s="138"/>
      <c r="O279" s="135" t="s">
        <v>136</v>
      </c>
      <c r="P279" s="133"/>
      <c r="Q279" s="136" t="s">
        <v>136</v>
      </c>
      <c r="R279" s="141"/>
      <c r="S279" s="138"/>
      <c r="T279" s="135" t="s">
        <v>136</v>
      </c>
      <c r="U279" s="133"/>
      <c r="V279" s="136" t="s">
        <v>136</v>
      </c>
      <c r="W279" s="141"/>
    </row>
    <row r="280" spans="1:23" x14ac:dyDescent="0.25">
      <c r="A280" s="128" t="s">
        <v>315</v>
      </c>
      <c r="B280" s="129">
        <v>813</v>
      </c>
      <c r="C280" s="130" t="s">
        <v>2</v>
      </c>
      <c r="D280" s="131"/>
      <c r="E280" s="132">
        <v>0.11351899999999999</v>
      </c>
      <c r="F280" s="133"/>
      <c r="G280" s="134">
        <v>6.1866999999999998E-2</v>
      </c>
      <c r="H280" s="133"/>
      <c r="I280" s="138"/>
      <c r="J280" s="135" t="s">
        <v>136</v>
      </c>
      <c r="K280" s="133"/>
      <c r="L280" s="136" t="s">
        <v>136</v>
      </c>
      <c r="M280" s="137"/>
      <c r="N280" s="138"/>
      <c r="O280" s="135" t="s">
        <v>136</v>
      </c>
      <c r="P280" s="133"/>
      <c r="Q280" s="136" t="s">
        <v>136</v>
      </c>
      <c r="R280" s="137"/>
      <c r="S280" s="138"/>
      <c r="T280" s="135" t="s">
        <v>136</v>
      </c>
      <c r="U280" s="133"/>
      <c r="V280" s="136" t="s">
        <v>136</v>
      </c>
      <c r="W280" s="137"/>
    </row>
    <row r="281" spans="1:23" x14ac:dyDescent="0.25">
      <c r="A281" s="128" t="s">
        <v>316</v>
      </c>
      <c r="B281" s="129">
        <v>816</v>
      </c>
      <c r="C281" s="130" t="s">
        <v>2</v>
      </c>
      <c r="D281" s="131"/>
      <c r="E281" s="132">
        <v>0.16980600000000001</v>
      </c>
      <c r="F281" s="133"/>
      <c r="G281" s="134">
        <v>9.2543E-2</v>
      </c>
      <c r="H281" s="133"/>
      <c r="I281" s="138"/>
      <c r="J281" s="135" t="s">
        <v>136</v>
      </c>
      <c r="K281" s="133"/>
      <c r="L281" s="136" t="s">
        <v>136</v>
      </c>
      <c r="M281" s="137"/>
      <c r="N281" s="138"/>
      <c r="O281" s="135" t="s">
        <v>136</v>
      </c>
      <c r="P281" s="133"/>
      <c r="Q281" s="136" t="s">
        <v>136</v>
      </c>
      <c r="R281" s="137"/>
      <c r="S281" s="138"/>
      <c r="T281" s="135" t="s">
        <v>136</v>
      </c>
      <c r="U281" s="133"/>
      <c r="V281" s="136" t="s">
        <v>136</v>
      </c>
      <c r="W281" s="137"/>
    </row>
    <row r="282" spans="1:23" x14ac:dyDescent="0.25">
      <c r="A282" s="128" t="s">
        <v>317</v>
      </c>
      <c r="B282" s="129">
        <v>817</v>
      </c>
      <c r="C282" s="130" t="s">
        <v>2</v>
      </c>
      <c r="D282" s="131"/>
      <c r="E282" s="132">
        <v>4.4566000000000001E-2</v>
      </c>
      <c r="F282" s="133"/>
      <c r="G282" s="134">
        <v>2.4288000000000001E-2</v>
      </c>
      <c r="H282" s="133"/>
      <c r="I282" s="138"/>
      <c r="J282" s="135" t="s">
        <v>136</v>
      </c>
      <c r="K282" s="133"/>
      <c r="L282" s="136" t="s">
        <v>136</v>
      </c>
      <c r="M282" s="137"/>
      <c r="N282" s="138"/>
      <c r="O282" s="135" t="s">
        <v>136</v>
      </c>
      <c r="P282" s="133"/>
      <c r="Q282" s="136" t="s">
        <v>136</v>
      </c>
      <c r="R282" s="137"/>
      <c r="S282" s="138"/>
      <c r="T282" s="135" t="s">
        <v>136</v>
      </c>
      <c r="U282" s="133"/>
      <c r="V282" s="136" t="s">
        <v>136</v>
      </c>
      <c r="W282" s="137"/>
    </row>
    <row r="283" spans="1:23" x14ac:dyDescent="0.25">
      <c r="A283" s="128" t="s">
        <v>318</v>
      </c>
      <c r="B283" s="129">
        <v>818</v>
      </c>
      <c r="C283" s="130" t="s">
        <v>2</v>
      </c>
      <c r="D283" s="131"/>
      <c r="E283" s="132">
        <v>7.6480000000000003E-3</v>
      </c>
      <c r="F283" s="133"/>
      <c r="G283" s="134">
        <v>4.1679999999999998E-3</v>
      </c>
      <c r="H283" s="133"/>
      <c r="I283" s="138"/>
      <c r="J283" s="135" t="s">
        <v>136</v>
      </c>
      <c r="K283" s="133"/>
      <c r="L283" s="136" t="s">
        <v>136</v>
      </c>
      <c r="M283" s="137"/>
      <c r="N283" s="138"/>
      <c r="O283" s="135" t="s">
        <v>136</v>
      </c>
      <c r="P283" s="133"/>
      <c r="Q283" s="136" t="s">
        <v>136</v>
      </c>
      <c r="R283" s="137"/>
      <c r="S283" s="138"/>
      <c r="T283" s="135" t="s">
        <v>136</v>
      </c>
      <c r="U283" s="133"/>
      <c r="V283" s="136" t="s">
        <v>136</v>
      </c>
      <c r="W283" s="137"/>
    </row>
    <row r="284" spans="1:23" x14ac:dyDescent="0.25">
      <c r="A284" s="128" t="s">
        <v>319</v>
      </c>
      <c r="B284" s="129">
        <v>819</v>
      </c>
      <c r="C284" s="130" t="s">
        <v>2</v>
      </c>
      <c r="D284" s="131"/>
      <c r="E284" s="132">
        <v>1.2841E-2</v>
      </c>
      <c r="F284" s="133"/>
      <c r="G284" s="134">
        <v>6.9979999999999999E-3</v>
      </c>
      <c r="H284" s="133"/>
      <c r="I284" s="138"/>
      <c r="J284" s="135" t="s">
        <v>136</v>
      </c>
      <c r="K284" s="133"/>
      <c r="L284" s="136" t="s">
        <v>136</v>
      </c>
      <c r="M284" s="137"/>
      <c r="N284" s="138"/>
      <c r="O284" s="135" t="s">
        <v>136</v>
      </c>
      <c r="P284" s="133"/>
      <c r="Q284" s="136" t="s">
        <v>136</v>
      </c>
      <c r="R284" s="137"/>
      <c r="S284" s="138"/>
      <c r="T284" s="135" t="s">
        <v>136</v>
      </c>
      <c r="U284" s="133"/>
      <c r="V284" s="136" t="s">
        <v>136</v>
      </c>
      <c r="W284" s="137"/>
    </row>
    <row r="285" spans="1:23" x14ac:dyDescent="0.25">
      <c r="A285" s="128" t="s">
        <v>320</v>
      </c>
      <c r="B285" s="129">
        <v>820</v>
      </c>
      <c r="C285" s="130" t="s">
        <v>2</v>
      </c>
      <c r="D285" s="131"/>
      <c r="E285" s="132">
        <v>1.2938E-2</v>
      </c>
      <c r="F285" s="133"/>
      <c r="G285" s="134">
        <v>7.051E-3</v>
      </c>
      <c r="H285" s="133"/>
      <c r="I285" s="138"/>
      <c r="J285" s="135" t="s">
        <v>136</v>
      </c>
      <c r="K285" s="133"/>
      <c r="L285" s="136" t="s">
        <v>136</v>
      </c>
      <c r="M285" s="137"/>
      <c r="N285" s="138"/>
      <c r="O285" s="135" t="s">
        <v>136</v>
      </c>
      <c r="P285" s="133"/>
      <c r="Q285" s="136" t="s">
        <v>136</v>
      </c>
      <c r="R285" s="137"/>
      <c r="S285" s="138"/>
      <c r="T285" s="135" t="s">
        <v>136</v>
      </c>
      <c r="U285" s="133"/>
      <c r="V285" s="136" t="s">
        <v>136</v>
      </c>
      <c r="W285" s="137"/>
    </row>
    <row r="286" spans="1:23" x14ac:dyDescent="0.25">
      <c r="A286" s="128" t="s">
        <v>321</v>
      </c>
      <c r="B286" s="129">
        <v>823</v>
      </c>
      <c r="C286" s="130" t="s">
        <v>2</v>
      </c>
      <c r="D286" s="131"/>
      <c r="E286" s="132">
        <v>0.104185</v>
      </c>
      <c r="F286" s="133"/>
      <c r="G286" s="134">
        <v>5.6779999999999997E-2</v>
      </c>
      <c r="H286" s="133"/>
      <c r="I286" s="138"/>
      <c r="J286" s="135" t="s">
        <v>136</v>
      </c>
      <c r="K286" s="133"/>
      <c r="L286" s="136" t="s">
        <v>136</v>
      </c>
      <c r="M286" s="137"/>
      <c r="N286" s="138"/>
      <c r="O286" s="135" t="s">
        <v>136</v>
      </c>
      <c r="P286" s="133"/>
      <c r="Q286" s="136" t="s">
        <v>136</v>
      </c>
      <c r="R286" s="137"/>
      <c r="S286" s="138"/>
      <c r="T286" s="135" t="s">
        <v>136</v>
      </c>
      <c r="U286" s="133"/>
      <c r="V286" s="136" t="s">
        <v>136</v>
      </c>
      <c r="W286" s="137"/>
    </row>
    <row r="287" spans="1:23" x14ac:dyDescent="0.25">
      <c r="A287" s="128" t="s">
        <v>620</v>
      </c>
      <c r="B287" s="129">
        <v>826</v>
      </c>
      <c r="C287" s="130" t="s">
        <v>2</v>
      </c>
      <c r="D287" s="131"/>
      <c r="E287" s="132">
        <v>3.6949999999999999E-3</v>
      </c>
      <c r="F287" s="133"/>
      <c r="G287" s="134">
        <v>2.0140000000000002E-3</v>
      </c>
      <c r="H287" s="133"/>
      <c r="I287" s="138"/>
      <c r="J287" s="135" t="s">
        <v>136</v>
      </c>
      <c r="K287" s="133"/>
      <c r="L287" s="136" t="s">
        <v>136</v>
      </c>
      <c r="M287" s="137"/>
      <c r="N287" s="138"/>
      <c r="O287" s="135">
        <v>0.55769400000000002</v>
      </c>
      <c r="P287" s="133"/>
      <c r="Q287" s="136">
        <v>3.5929999999999997E-2</v>
      </c>
      <c r="R287" s="137"/>
      <c r="S287" s="138"/>
      <c r="T287" s="135" t="s">
        <v>136</v>
      </c>
      <c r="U287" s="133"/>
      <c r="V287" s="136" t="s">
        <v>136</v>
      </c>
      <c r="W287" s="137"/>
    </row>
    <row r="288" spans="1:23" x14ac:dyDescent="0.25">
      <c r="A288" s="128" t="s">
        <v>322</v>
      </c>
      <c r="B288" s="129">
        <v>827</v>
      </c>
      <c r="C288" s="130" t="s">
        <v>2</v>
      </c>
      <c r="D288" s="131"/>
      <c r="E288" s="132">
        <v>3.3355000000000003E-2</v>
      </c>
      <c r="F288" s="133"/>
      <c r="G288" s="134">
        <v>1.8178E-2</v>
      </c>
      <c r="H288" s="133"/>
      <c r="I288" s="138"/>
      <c r="J288" s="135" t="s">
        <v>136</v>
      </c>
      <c r="K288" s="133"/>
      <c r="L288" s="136" t="s">
        <v>136</v>
      </c>
      <c r="M288" s="137"/>
      <c r="N288" s="138"/>
      <c r="O288" s="135" t="s">
        <v>136</v>
      </c>
      <c r="P288" s="133"/>
      <c r="Q288" s="136" t="s">
        <v>136</v>
      </c>
      <c r="R288" s="137"/>
      <c r="S288" s="138"/>
      <c r="T288" s="135" t="s">
        <v>136</v>
      </c>
      <c r="U288" s="133"/>
      <c r="V288" s="136" t="s">
        <v>136</v>
      </c>
      <c r="W288" s="137"/>
    </row>
    <row r="289" spans="1:23" x14ac:dyDescent="0.25">
      <c r="A289" s="128" t="s">
        <v>144</v>
      </c>
      <c r="B289" s="129">
        <v>831</v>
      </c>
      <c r="C289" s="130">
        <v>801</v>
      </c>
      <c r="D289" s="131"/>
      <c r="E289" s="132"/>
      <c r="F289" s="133"/>
      <c r="G289" s="134" t="s">
        <v>2</v>
      </c>
      <c r="H289" s="133"/>
      <c r="I289" s="138"/>
      <c r="J289" s="135" t="s">
        <v>136</v>
      </c>
      <c r="K289" s="133"/>
      <c r="L289" s="136" t="s">
        <v>136</v>
      </c>
      <c r="M289" s="137"/>
      <c r="N289" s="138"/>
      <c r="O289" s="135"/>
      <c r="P289" s="133"/>
      <c r="Q289" s="136" t="s">
        <v>2</v>
      </c>
      <c r="R289" s="137"/>
      <c r="S289" s="138"/>
      <c r="T289" s="135" t="s">
        <v>136</v>
      </c>
      <c r="U289" s="133"/>
      <c r="V289" s="136" t="s">
        <v>136</v>
      </c>
      <c r="W289" s="137"/>
    </row>
    <row r="290" spans="1:23" x14ac:dyDescent="0.25">
      <c r="A290" s="128" t="s">
        <v>323</v>
      </c>
      <c r="B290" s="129">
        <v>832</v>
      </c>
      <c r="C290" s="130" t="s">
        <v>2</v>
      </c>
      <c r="D290" s="131"/>
      <c r="E290" s="132">
        <v>6.2989999999999999E-3</v>
      </c>
      <c r="F290" s="133"/>
      <c r="G290" s="134">
        <v>3.4329999999999999E-3</v>
      </c>
      <c r="H290" s="133"/>
      <c r="I290" s="138"/>
      <c r="J290" s="135" t="s">
        <v>136</v>
      </c>
      <c r="K290" s="133"/>
      <c r="L290" s="136" t="s">
        <v>136</v>
      </c>
      <c r="M290" s="137"/>
      <c r="N290" s="138"/>
      <c r="O290" s="135" t="s">
        <v>136</v>
      </c>
      <c r="P290" s="133"/>
      <c r="Q290" s="136" t="s">
        <v>136</v>
      </c>
      <c r="R290" s="137"/>
      <c r="S290" s="138"/>
      <c r="T290" s="135" t="s">
        <v>136</v>
      </c>
      <c r="U290" s="133"/>
      <c r="V290" s="136" t="s">
        <v>136</v>
      </c>
      <c r="W290" s="137"/>
    </row>
    <row r="291" spans="1:23" x14ac:dyDescent="0.25">
      <c r="A291" s="128" t="s">
        <v>324</v>
      </c>
      <c r="B291" s="129">
        <v>833</v>
      </c>
      <c r="C291" s="130" t="s">
        <v>2</v>
      </c>
      <c r="D291" s="131"/>
      <c r="E291" s="132">
        <v>6.9319999999999998E-3</v>
      </c>
      <c r="F291" s="133"/>
      <c r="G291" s="134">
        <v>3.7780000000000001E-3</v>
      </c>
      <c r="H291" s="133"/>
      <c r="I291" s="138"/>
      <c r="J291" s="135" t="s">
        <v>136</v>
      </c>
      <c r="K291" s="133"/>
      <c r="L291" s="136" t="s">
        <v>136</v>
      </c>
      <c r="M291" s="137"/>
      <c r="N291" s="138"/>
      <c r="O291" s="135" t="s">
        <v>136</v>
      </c>
      <c r="P291" s="133"/>
      <c r="Q291" s="136" t="s">
        <v>136</v>
      </c>
      <c r="R291" s="137"/>
      <c r="S291" s="138"/>
      <c r="T291" s="135" t="s">
        <v>136</v>
      </c>
      <c r="U291" s="133"/>
      <c r="V291" s="136" t="s">
        <v>136</v>
      </c>
      <c r="W291" s="137"/>
    </row>
    <row r="292" spans="1:23" x14ac:dyDescent="0.25">
      <c r="A292" s="128" t="s">
        <v>325</v>
      </c>
      <c r="B292" s="129">
        <v>834</v>
      </c>
      <c r="C292" s="130" t="s">
        <v>2</v>
      </c>
      <c r="D292" s="131"/>
      <c r="E292" s="132">
        <v>3.9243E-2</v>
      </c>
      <c r="F292" s="133"/>
      <c r="G292" s="134">
        <v>2.1387E-2</v>
      </c>
      <c r="H292" s="133"/>
      <c r="I292" s="138"/>
      <c r="J292" s="135" t="s">
        <v>136</v>
      </c>
      <c r="K292" s="133"/>
      <c r="L292" s="136" t="s">
        <v>136</v>
      </c>
      <c r="M292" s="137"/>
      <c r="N292" s="138"/>
      <c r="O292" s="135" t="s">
        <v>136</v>
      </c>
      <c r="P292" s="133"/>
      <c r="Q292" s="136" t="s">
        <v>136</v>
      </c>
      <c r="R292" s="137"/>
      <c r="S292" s="138"/>
      <c r="T292" s="135" t="s">
        <v>136</v>
      </c>
      <c r="U292" s="133"/>
      <c r="V292" s="136" t="s">
        <v>136</v>
      </c>
      <c r="W292" s="137"/>
    </row>
    <row r="293" spans="1:23" x14ac:dyDescent="0.25">
      <c r="A293" s="128" t="s">
        <v>326</v>
      </c>
      <c r="B293" s="129">
        <v>835</v>
      </c>
      <c r="C293" s="130" t="s">
        <v>2</v>
      </c>
      <c r="D293" s="131"/>
      <c r="E293" s="132">
        <v>1.2E-2</v>
      </c>
      <c r="F293" s="133"/>
      <c r="G293" s="134">
        <v>6.5399999999999998E-3</v>
      </c>
      <c r="H293" s="133"/>
      <c r="I293" s="138"/>
      <c r="J293" s="135" t="s">
        <v>136</v>
      </c>
      <c r="K293" s="133"/>
      <c r="L293" s="136" t="s">
        <v>136</v>
      </c>
      <c r="M293" s="137"/>
      <c r="N293" s="138"/>
      <c r="O293" s="135" t="s">
        <v>136</v>
      </c>
      <c r="P293" s="133"/>
      <c r="Q293" s="136" t="s">
        <v>136</v>
      </c>
      <c r="R293" s="137"/>
      <c r="S293" s="138"/>
      <c r="T293" s="135" t="s">
        <v>136</v>
      </c>
      <c r="U293" s="133"/>
      <c r="V293" s="136" t="s">
        <v>136</v>
      </c>
      <c r="W293" s="137"/>
    </row>
    <row r="294" spans="1:23" x14ac:dyDescent="0.25">
      <c r="A294" s="128" t="s">
        <v>327</v>
      </c>
      <c r="B294" s="129">
        <v>836</v>
      </c>
      <c r="C294" s="130" t="s">
        <v>2</v>
      </c>
      <c r="E294" s="132">
        <v>4.1469999999999996E-3</v>
      </c>
      <c r="F294" s="133"/>
      <c r="G294" s="134">
        <v>2.2599999999999999E-3</v>
      </c>
      <c r="H294" s="133"/>
      <c r="I294" s="138"/>
      <c r="J294" s="135" t="s">
        <v>136</v>
      </c>
      <c r="K294" s="133"/>
      <c r="L294" s="136" t="s">
        <v>136</v>
      </c>
      <c r="M294" s="137"/>
      <c r="N294" s="138"/>
      <c r="O294" s="135" t="s">
        <v>136</v>
      </c>
      <c r="P294" s="133"/>
      <c r="Q294" s="136" t="s">
        <v>136</v>
      </c>
      <c r="R294" s="137"/>
      <c r="S294" s="138"/>
      <c r="T294" s="135" t="s">
        <v>136</v>
      </c>
      <c r="U294" s="133"/>
      <c r="V294" s="136" t="s">
        <v>136</v>
      </c>
      <c r="W294" s="143"/>
    </row>
    <row r="295" spans="1:23" x14ac:dyDescent="0.25">
      <c r="A295" s="128" t="s">
        <v>328</v>
      </c>
      <c r="B295" s="129">
        <v>838</v>
      </c>
      <c r="C295" s="130">
        <v>490</v>
      </c>
      <c r="D295" s="131"/>
      <c r="E295" s="132" t="s">
        <v>2</v>
      </c>
      <c r="F295" s="133"/>
      <c r="G295" s="134" t="s">
        <v>2</v>
      </c>
      <c r="H295" s="133"/>
      <c r="I295" s="138"/>
      <c r="J295" s="135" t="s">
        <v>136</v>
      </c>
      <c r="K295" s="133"/>
      <c r="L295" s="136" t="s">
        <v>136</v>
      </c>
      <c r="M295" s="137"/>
      <c r="N295" s="138"/>
      <c r="O295" s="135" t="s">
        <v>136</v>
      </c>
      <c r="P295" s="133"/>
      <c r="Q295" s="136" t="s">
        <v>136</v>
      </c>
      <c r="R295" s="137"/>
      <c r="S295" s="138"/>
      <c r="T295" s="135" t="s">
        <v>136</v>
      </c>
      <c r="U295" s="133"/>
      <c r="V295" s="136" t="s">
        <v>136</v>
      </c>
      <c r="W295" s="143"/>
    </row>
    <row r="296" spans="1:23" x14ac:dyDescent="0.25">
      <c r="A296" s="128" t="s">
        <v>329</v>
      </c>
      <c r="B296" s="129">
        <v>839</v>
      </c>
      <c r="C296" s="130" t="s">
        <v>2</v>
      </c>
      <c r="E296" s="132">
        <v>3.1052E-2</v>
      </c>
      <c r="F296" s="133"/>
      <c r="G296" s="134">
        <v>1.6923000000000001E-2</v>
      </c>
      <c r="H296" s="133"/>
      <c r="I296" s="138"/>
      <c r="J296" s="135" t="s">
        <v>136</v>
      </c>
      <c r="K296" s="133"/>
      <c r="L296" s="136" t="s">
        <v>136</v>
      </c>
      <c r="M296" s="137"/>
      <c r="N296" s="138"/>
      <c r="O296" s="135" t="s">
        <v>136</v>
      </c>
      <c r="P296" s="133"/>
      <c r="Q296" s="136" t="s">
        <v>136</v>
      </c>
      <c r="R296" s="137"/>
      <c r="S296" s="138"/>
      <c r="T296" s="135" t="s">
        <v>136</v>
      </c>
      <c r="U296" s="133"/>
      <c r="V296" s="136" t="s">
        <v>136</v>
      </c>
      <c r="W296" s="143"/>
    </row>
    <row r="297" spans="1:23" x14ac:dyDescent="0.25">
      <c r="A297" s="128" t="s">
        <v>330</v>
      </c>
      <c r="B297" s="129">
        <v>840</v>
      </c>
      <c r="C297" s="130" t="s">
        <v>2</v>
      </c>
      <c r="E297" s="132">
        <v>2.4719999999999998E-3</v>
      </c>
      <c r="F297" s="133"/>
      <c r="G297" s="134">
        <v>1.3470000000000001E-3</v>
      </c>
      <c r="H297" s="133"/>
      <c r="I297" s="138"/>
      <c r="J297" s="135" t="s">
        <v>136</v>
      </c>
      <c r="K297" s="133"/>
      <c r="L297" s="136" t="s">
        <v>136</v>
      </c>
      <c r="M297" s="137"/>
      <c r="N297" s="138"/>
      <c r="O297" s="135" t="s">
        <v>136</v>
      </c>
      <c r="P297" s="133"/>
      <c r="Q297" s="136" t="s">
        <v>136</v>
      </c>
      <c r="R297" s="137"/>
      <c r="S297" s="138"/>
      <c r="T297" s="135" t="s">
        <v>136</v>
      </c>
      <c r="U297" s="133"/>
      <c r="V297" s="136" t="s">
        <v>136</v>
      </c>
      <c r="W297" s="143"/>
    </row>
    <row r="298" spans="1:23" x14ac:dyDescent="0.25">
      <c r="A298" s="128" t="s">
        <v>331</v>
      </c>
      <c r="B298" s="129">
        <v>841</v>
      </c>
      <c r="C298" s="130" t="s">
        <v>2</v>
      </c>
      <c r="E298" s="132">
        <v>2.5079000000000001E-2</v>
      </c>
      <c r="F298" s="133"/>
      <c r="G298" s="134">
        <v>1.3668E-2</v>
      </c>
      <c r="H298" s="133"/>
      <c r="I298" s="138"/>
      <c r="J298" s="135" t="s">
        <v>136</v>
      </c>
      <c r="K298" s="133"/>
      <c r="L298" s="136" t="s">
        <v>136</v>
      </c>
      <c r="M298" s="137"/>
      <c r="N298" s="138"/>
      <c r="O298" s="135" t="s">
        <v>136</v>
      </c>
      <c r="P298" s="133"/>
      <c r="Q298" s="136" t="s">
        <v>136</v>
      </c>
      <c r="R298" s="137"/>
      <c r="S298" s="138"/>
      <c r="T298" s="135" t="s">
        <v>136</v>
      </c>
      <c r="U298" s="133"/>
      <c r="V298" s="136" t="s">
        <v>136</v>
      </c>
      <c r="W298" s="143"/>
    </row>
    <row r="299" spans="1:23" x14ac:dyDescent="0.25">
      <c r="A299" s="128" t="s">
        <v>332</v>
      </c>
      <c r="B299" s="129">
        <v>843</v>
      </c>
      <c r="C299" s="130" t="s">
        <v>2</v>
      </c>
      <c r="E299" s="132">
        <v>1.6459999999999999E-3</v>
      </c>
      <c r="F299" s="133"/>
      <c r="G299" s="134">
        <v>8.9700000000000001E-4</v>
      </c>
      <c r="H299" s="133"/>
      <c r="I299" s="138"/>
      <c r="J299" s="135" t="s">
        <v>136</v>
      </c>
      <c r="K299" s="133"/>
      <c r="L299" s="136" t="s">
        <v>136</v>
      </c>
      <c r="M299" s="137"/>
      <c r="N299" s="138"/>
      <c r="O299" s="135" t="s">
        <v>136</v>
      </c>
      <c r="P299" s="133"/>
      <c r="Q299" s="136" t="s">
        <v>136</v>
      </c>
      <c r="R299" s="137"/>
      <c r="S299" s="138"/>
      <c r="T299" s="135" t="s">
        <v>136</v>
      </c>
      <c r="U299" s="133"/>
      <c r="V299" s="136" t="s">
        <v>136</v>
      </c>
      <c r="W299" s="143"/>
    </row>
    <row r="300" spans="1:23" x14ac:dyDescent="0.25">
      <c r="A300" s="128" t="s">
        <v>333</v>
      </c>
      <c r="B300" s="129">
        <v>846</v>
      </c>
      <c r="C300" s="130" t="s">
        <v>2</v>
      </c>
      <c r="E300" s="132">
        <v>5.176E-3</v>
      </c>
      <c r="F300" s="133"/>
      <c r="G300" s="134">
        <v>2.8210000000000002E-3</v>
      </c>
      <c r="H300" s="133"/>
      <c r="I300" s="138"/>
      <c r="J300" s="135" t="s">
        <v>136</v>
      </c>
      <c r="K300" s="133"/>
      <c r="L300" s="136" t="s">
        <v>136</v>
      </c>
      <c r="M300" s="137"/>
      <c r="N300" s="138"/>
      <c r="O300" s="135">
        <v>0.78115900000000005</v>
      </c>
      <c r="P300" s="133"/>
      <c r="Q300" s="136">
        <v>5.0326999999999997E-2</v>
      </c>
      <c r="R300" s="137"/>
      <c r="S300" s="138"/>
      <c r="T300" s="135" t="s">
        <v>136</v>
      </c>
      <c r="U300" s="133"/>
      <c r="V300" s="136" t="s">
        <v>136</v>
      </c>
      <c r="W300" s="143"/>
    </row>
    <row r="301" spans="1:23" x14ac:dyDescent="0.25">
      <c r="A301" s="128" t="s">
        <v>334</v>
      </c>
      <c r="B301" s="129">
        <v>849</v>
      </c>
      <c r="C301" s="130">
        <v>490</v>
      </c>
      <c r="E301" s="132" t="s">
        <v>2</v>
      </c>
      <c r="F301" s="133"/>
      <c r="G301" s="134" t="s">
        <v>2</v>
      </c>
      <c r="H301" s="133"/>
      <c r="I301" s="138"/>
      <c r="J301" s="135" t="s">
        <v>136</v>
      </c>
      <c r="K301" s="133"/>
      <c r="L301" s="136" t="s">
        <v>136</v>
      </c>
      <c r="M301" s="137"/>
      <c r="N301" s="138"/>
      <c r="O301" s="135" t="s">
        <v>136</v>
      </c>
      <c r="P301" s="133"/>
      <c r="Q301" s="136" t="s">
        <v>136</v>
      </c>
      <c r="R301" s="137"/>
      <c r="S301" s="138"/>
      <c r="T301" s="135" t="s">
        <v>136</v>
      </c>
      <c r="U301" s="133"/>
      <c r="V301" s="136" t="s">
        <v>136</v>
      </c>
      <c r="W301" s="143"/>
    </row>
    <row r="302" spans="1:23" x14ac:dyDescent="0.25">
      <c r="A302" s="128" t="s">
        <v>335</v>
      </c>
      <c r="B302" s="129">
        <v>850</v>
      </c>
      <c r="C302" s="130" t="s">
        <v>2</v>
      </c>
      <c r="E302" s="132">
        <v>1.2839E-2</v>
      </c>
      <c r="F302" s="133"/>
      <c r="G302" s="134">
        <v>6.9969999999999997E-3</v>
      </c>
      <c r="H302" s="133"/>
      <c r="I302" s="138"/>
      <c r="J302" s="135" t="s">
        <v>136</v>
      </c>
      <c r="K302" s="133"/>
      <c r="L302" s="136" t="s">
        <v>136</v>
      </c>
      <c r="M302" s="137"/>
      <c r="N302" s="138"/>
      <c r="O302" s="135" t="s">
        <v>136</v>
      </c>
      <c r="P302" s="133"/>
      <c r="Q302" s="136" t="s">
        <v>136</v>
      </c>
      <c r="R302" s="137"/>
      <c r="S302" s="138"/>
      <c r="T302" s="135" t="s">
        <v>136</v>
      </c>
      <c r="U302" s="133"/>
      <c r="V302" s="136" t="s">
        <v>136</v>
      </c>
      <c r="W302" s="143"/>
    </row>
    <row r="303" spans="1:23" x14ac:dyDescent="0.25">
      <c r="A303" s="128" t="s">
        <v>336</v>
      </c>
      <c r="B303" s="129">
        <v>851</v>
      </c>
      <c r="C303" s="130" t="s">
        <v>2</v>
      </c>
      <c r="E303" s="132">
        <v>1.3402000000000001E-2</v>
      </c>
      <c r="F303" s="133"/>
      <c r="G303" s="134">
        <v>7.3039999999999997E-3</v>
      </c>
      <c r="H303" s="133"/>
      <c r="I303" s="138"/>
      <c r="J303" s="135" t="s">
        <v>136</v>
      </c>
      <c r="K303" s="133"/>
      <c r="L303" s="136" t="s">
        <v>136</v>
      </c>
      <c r="M303" s="137"/>
      <c r="N303" s="138"/>
      <c r="O303" s="135" t="s">
        <v>136</v>
      </c>
      <c r="P303" s="133"/>
      <c r="Q303" s="136" t="s">
        <v>136</v>
      </c>
      <c r="R303" s="137"/>
      <c r="S303" s="138"/>
      <c r="T303" s="135" t="s">
        <v>136</v>
      </c>
      <c r="U303" s="133"/>
      <c r="V303" s="136" t="s">
        <v>136</v>
      </c>
      <c r="W303" s="143"/>
    </row>
    <row r="304" spans="1:23" x14ac:dyDescent="0.25">
      <c r="A304" s="128" t="s">
        <v>337</v>
      </c>
      <c r="B304" s="129">
        <v>852</v>
      </c>
      <c r="C304" s="130" t="s">
        <v>2</v>
      </c>
      <c r="E304" s="132">
        <v>2.4944999999999998E-2</v>
      </c>
      <c r="F304" s="133"/>
      <c r="G304" s="134">
        <v>1.3594999999999999E-2</v>
      </c>
      <c r="H304" s="133"/>
      <c r="I304" s="138"/>
      <c r="J304" s="135" t="s">
        <v>136</v>
      </c>
      <c r="K304" s="133"/>
      <c r="L304" s="136" t="s">
        <v>136</v>
      </c>
      <c r="M304" s="137"/>
      <c r="N304" s="138"/>
      <c r="O304" s="135" t="s">
        <v>136</v>
      </c>
      <c r="P304" s="133"/>
      <c r="Q304" s="136" t="s">
        <v>136</v>
      </c>
      <c r="R304" s="137"/>
      <c r="S304" s="138"/>
      <c r="T304" s="135" t="s">
        <v>136</v>
      </c>
      <c r="U304" s="133"/>
      <c r="V304" s="136" t="s">
        <v>136</v>
      </c>
      <c r="W304" s="143"/>
    </row>
    <row r="305" spans="1:23" x14ac:dyDescent="0.25">
      <c r="A305" s="128" t="s">
        <v>338</v>
      </c>
      <c r="B305" s="129">
        <v>853</v>
      </c>
      <c r="C305" s="130" t="s">
        <v>2</v>
      </c>
      <c r="E305" s="132">
        <v>1.1155999999999999E-2</v>
      </c>
      <c r="F305" s="133"/>
      <c r="G305" s="134">
        <v>6.0800000000000003E-3</v>
      </c>
      <c r="H305" s="133"/>
      <c r="I305" s="138"/>
      <c r="J305" s="135" t="s">
        <v>136</v>
      </c>
      <c r="K305" s="133"/>
      <c r="L305" s="136" t="s">
        <v>136</v>
      </c>
      <c r="M305" s="137"/>
      <c r="N305" s="138"/>
      <c r="O305" s="135" t="s">
        <v>136</v>
      </c>
      <c r="P305" s="133"/>
      <c r="Q305" s="136" t="s">
        <v>136</v>
      </c>
      <c r="R305" s="137"/>
      <c r="S305" s="138"/>
      <c r="T305" s="135" t="s">
        <v>136</v>
      </c>
      <c r="U305" s="133"/>
      <c r="V305" s="136" t="s">
        <v>136</v>
      </c>
      <c r="W305" s="143"/>
    </row>
    <row r="306" spans="1:23" x14ac:dyDescent="0.25">
      <c r="A306" s="128" t="s">
        <v>339</v>
      </c>
      <c r="B306" s="129">
        <v>855</v>
      </c>
      <c r="C306" s="130" t="s">
        <v>2</v>
      </c>
      <c r="E306" s="132">
        <v>7.1018999999999999E-2</v>
      </c>
      <c r="F306" s="133"/>
      <c r="G306" s="134">
        <v>3.8705000000000003E-2</v>
      </c>
      <c r="H306" s="133"/>
      <c r="I306" s="138"/>
      <c r="J306" s="135" t="s">
        <v>136</v>
      </c>
      <c r="K306" s="133"/>
      <c r="L306" s="136" t="s">
        <v>136</v>
      </c>
      <c r="M306" s="137"/>
      <c r="N306" s="138"/>
      <c r="O306" s="135" t="s">
        <v>136</v>
      </c>
      <c r="P306" s="133"/>
      <c r="Q306" s="136" t="s">
        <v>136</v>
      </c>
      <c r="R306" s="137"/>
      <c r="S306" s="138"/>
      <c r="T306" s="135" t="s">
        <v>136</v>
      </c>
      <c r="U306" s="133"/>
      <c r="V306" s="136" t="s">
        <v>136</v>
      </c>
      <c r="W306" s="143"/>
    </row>
    <row r="307" spans="1:23" x14ac:dyDescent="0.25">
      <c r="A307" s="128" t="s">
        <v>340</v>
      </c>
      <c r="B307" s="129">
        <v>856</v>
      </c>
      <c r="C307" s="130" t="s">
        <v>2</v>
      </c>
      <c r="E307" s="132">
        <v>5.5015000000000001E-2</v>
      </c>
      <c r="F307" s="133"/>
      <c r="G307" s="134">
        <v>2.9982999999999999E-2</v>
      </c>
      <c r="H307" s="133"/>
      <c r="I307" s="138"/>
      <c r="J307" s="135" t="s">
        <v>136</v>
      </c>
      <c r="K307" s="133"/>
      <c r="L307" s="136" t="s">
        <v>136</v>
      </c>
      <c r="M307" s="137"/>
      <c r="N307" s="138"/>
      <c r="O307" s="135" t="s">
        <v>136</v>
      </c>
      <c r="P307" s="133"/>
      <c r="Q307" s="136" t="s">
        <v>136</v>
      </c>
      <c r="R307" s="137"/>
      <c r="S307" s="138"/>
      <c r="T307" s="135" t="s">
        <v>136</v>
      </c>
      <c r="U307" s="133"/>
      <c r="V307" s="136" t="s">
        <v>136</v>
      </c>
      <c r="W307" s="143"/>
    </row>
    <row r="308" spans="1:23" x14ac:dyDescent="0.25">
      <c r="A308" s="128" t="s">
        <v>341</v>
      </c>
      <c r="B308" s="129">
        <v>858</v>
      </c>
      <c r="C308" s="130" t="s">
        <v>2</v>
      </c>
      <c r="E308" s="132">
        <v>1.121E-3</v>
      </c>
      <c r="F308" s="133"/>
      <c r="G308" s="134">
        <v>6.11E-4</v>
      </c>
      <c r="H308" s="133"/>
      <c r="I308" s="138"/>
      <c r="J308" s="135" t="s">
        <v>136</v>
      </c>
      <c r="K308" s="133"/>
      <c r="L308" s="136" t="s">
        <v>136</v>
      </c>
      <c r="M308" s="137"/>
      <c r="N308" s="138"/>
      <c r="O308" s="135" t="s">
        <v>136</v>
      </c>
      <c r="P308" s="133"/>
      <c r="Q308" s="136" t="s">
        <v>136</v>
      </c>
      <c r="R308" s="137"/>
      <c r="S308" s="138"/>
      <c r="T308" s="135" t="s">
        <v>136</v>
      </c>
      <c r="U308" s="133"/>
      <c r="V308" s="136" t="s">
        <v>136</v>
      </c>
      <c r="W308" s="143"/>
    </row>
    <row r="309" spans="1:23" x14ac:dyDescent="0.25">
      <c r="A309" s="128" t="s">
        <v>594</v>
      </c>
      <c r="B309" s="129">
        <v>859</v>
      </c>
      <c r="C309" s="130" t="s">
        <v>2</v>
      </c>
      <c r="E309" s="132">
        <v>0.106544</v>
      </c>
      <c r="F309" s="133"/>
      <c r="G309" s="134">
        <v>5.8066E-2</v>
      </c>
      <c r="H309" s="133"/>
      <c r="I309" s="138"/>
      <c r="J309" s="135">
        <v>16.078973999999999</v>
      </c>
      <c r="K309" s="133"/>
      <c r="L309" s="136">
        <v>1.155907</v>
      </c>
      <c r="M309" s="137"/>
      <c r="N309" s="138"/>
      <c r="O309" s="135">
        <v>16.078973999999999</v>
      </c>
      <c r="P309" s="133"/>
      <c r="Q309" s="136">
        <v>1.0359149999999999</v>
      </c>
      <c r="R309" s="137"/>
      <c r="S309" s="138"/>
      <c r="T309" s="135" t="s">
        <v>136</v>
      </c>
      <c r="U309" s="133"/>
      <c r="V309" s="136" t="s">
        <v>136</v>
      </c>
      <c r="W309" s="143"/>
    </row>
    <row r="310" spans="1:23" x14ac:dyDescent="0.25">
      <c r="A310" s="128" t="s">
        <v>342</v>
      </c>
      <c r="B310" s="129">
        <v>862</v>
      </c>
      <c r="C310" s="130" t="s">
        <v>2</v>
      </c>
      <c r="E310" s="132">
        <v>4.8399999999999997E-3</v>
      </c>
      <c r="F310" s="133"/>
      <c r="G310" s="134">
        <v>2.6380000000000002E-3</v>
      </c>
      <c r="H310" s="133"/>
      <c r="I310" s="138"/>
      <c r="J310" s="135" t="s">
        <v>136</v>
      </c>
      <c r="K310" s="133"/>
      <c r="L310" s="136" t="s">
        <v>136</v>
      </c>
      <c r="M310" s="137"/>
      <c r="N310" s="138"/>
      <c r="O310" s="135" t="s">
        <v>136</v>
      </c>
      <c r="P310" s="133"/>
      <c r="Q310" s="136" t="s">
        <v>136</v>
      </c>
      <c r="R310" s="137"/>
      <c r="S310" s="138"/>
      <c r="T310" s="135" t="s">
        <v>136</v>
      </c>
      <c r="U310" s="133"/>
      <c r="V310" s="136" t="s">
        <v>136</v>
      </c>
      <c r="W310" s="143"/>
    </row>
    <row r="311" spans="1:23" x14ac:dyDescent="0.25">
      <c r="A311" s="128" t="s">
        <v>343</v>
      </c>
      <c r="B311" s="129">
        <v>865</v>
      </c>
      <c r="C311" s="130" t="s">
        <v>2</v>
      </c>
      <c r="E311" s="132">
        <v>8.9180000000000006E-3</v>
      </c>
      <c r="F311" s="133"/>
      <c r="G311" s="134">
        <v>4.8599999999999997E-3</v>
      </c>
      <c r="H311" s="133"/>
      <c r="I311" s="138"/>
      <c r="J311" s="135" t="s">
        <v>136</v>
      </c>
      <c r="K311" s="133"/>
      <c r="L311" s="136" t="s">
        <v>136</v>
      </c>
      <c r="M311" s="137"/>
      <c r="N311" s="138"/>
      <c r="O311" s="135" t="s">
        <v>136</v>
      </c>
      <c r="P311" s="133"/>
      <c r="Q311" s="136" t="s">
        <v>136</v>
      </c>
      <c r="R311" s="137"/>
      <c r="S311" s="138"/>
      <c r="T311" s="135" t="s">
        <v>136</v>
      </c>
      <c r="U311" s="133"/>
      <c r="V311" s="136" t="s">
        <v>136</v>
      </c>
      <c r="W311" s="143"/>
    </row>
    <row r="312" spans="1:23" x14ac:dyDescent="0.25">
      <c r="A312" s="128" t="s">
        <v>344</v>
      </c>
      <c r="B312" s="129">
        <v>868</v>
      </c>
      <c r="C312" s="130" t="s">
        <v>2</v>
      </c>
      <c r="E312" s="132">
        <v>1.7200000000000001E-4</v>
      </c>
      <c r="F312" s="133"/>
      <c r="G312" s="134">
        <v>9.3999999999999994E-5</v>
      </c>
      <c r="H312" s="133"/>
      <c r="I312" s="138"/>
      <c r="J312" s="135" t="s">
        <v>136</v>
      </c>
      <c r="K312" s="133"/>
      <c r="L312" s="136" t="s">
        <v>136</v>
      </c>
      <c r="M312" s="137"/>
      <c r="N312" s="138"/>
      <c r="O312" s="135" t="s">
        <v>136</v>
      </c>
      <c r="P312" s="133"/>
      <c r="Q312" s="136" t="s">
        <v>136</v>
      </c>
      <c r="R312" s="137"/>
      <c r="S312" s="138"/>
      <c r="T312" s="135" t="s">
        <v>136</v>
      </c>
      <c r="U312" s="133"/>
      <c r="V312" s="136" t="s">
        <v>136</v>
      </c>
      <c r="W312" s="143"/>
    </row>
    <row r="313" spans="1:23" x14ac:dyDescent="0.25">
      <c r="A313" s="128" t="s">
        <v>345</v>
      </c>
      <c r="B313" s="129">
        <v>870</v>
      </c>
      <c r="C313" s="130" t="s">
        <v>2</v>
      </c>
      <c r="E313" s="132">
        <v>4.6989999999999997E-2</v>
      </c>
      <c r="F313" s="133"/>
      <c r="G313" s="134">
        <v>2.5609E-2</v>
      </c>
      <c r="H313" s="133"/>
      <c r="I313" s="138"/>
      <c r="J313" s="135" t="s">
        <v>136</v>
      </c>
      <c r="K313" s="133"/>
      <c r="L313" s="136" t="s">
        <v>136</v>
      </c>
      <c r="M313" s="137"/>
      <c r="N313" s="138"/>
      <c r="O313" s="135" t="s">
        <v>136</v>
      </c>
      <c r="P313" s="133"/>
      <c r="Q313" s="136" t="s">
        <v>136</v>
      </c>
      <c r="R313" s="137"/>
      <c r="S313" s="138"/>
      <c r="T313" s="135" t="s">
        <v>136</v>
      </c>
      <c r="U313" s="133"/>
      <c r="V313" s="136" t="s">
        <v>136</v>
      </c>
      <c r="W313" s="143"/>
    </row>
    <row r="314" spans="1:23" x14ac:dyDescent="0.25">
      <c r="A314" s="128" t="s">
        <v>346</v>
      </c>
      <c r="B314" s="129">
        <v>871</v>
      </c>
      <c r="C314" s="130" t="s">
        <v>2</v>
      </c>
      <c r="E314" s="132">
        <v>1.1859E-2</v>
      </c>
      <c r="F314" s="133"/>
      <c r="G314" s="134">
        <v>6.463E-3</v>
      </c>
      <c r="H314" s="133"/>
      <c r="I314" s="138"/>
      <c r="J314" s="135" t="s">
        <v>136</v>
      </c>
      <c r="K314" s="133"/>
      <c r="L314" s="136" t="s">
        <v>136</v>
      </c>
      <c r="M314" s="137"/>
      <c r="N314" s="138"/>
      <c r="O314" s="135" t="s">
        <v>136</v>
      </c>
      <c r="P314" s="133"/>
      <c r="Q314" s="136" t="s">
        <v>136</v>
      </c>
      <c r="R314" s="137"/>
      <c r="S314" s="138"/>
      <c r="T314" s="135" t="s">
        <v>136</v>
      </c>
      <c r="U314" s="133"/>
      <c r="V314" s="136" t="s">
        <v>136</v>
      </c>
      <c r="W314" s="143"/>
    </row>
    <row r="315" spans="1:23" x14ac:dyDescent="0.25">
      <c r="A315" s="128" t="s">
        <v>654</v>
      </c>
      <c r="B315" s="129">
        <v>872</v>
      </c>
      <c r="C315" s="130" t="s">
        <v>2</v>
      </c>
      <c r="E315" s="132">
        <v>2.6800000000000001E-4</v>
      </c>
      <c r="F315" s="133"/>
      <c r="G315" s="134">
        <v>1.46E-4</v>
      </c>
      <c r="H315" s="133"/>
      <c r="I315" s="138"/>
      <c r="J315" s="135" t="s">
        <v>136</v>
      </c>
      <c r="K315" s="133"/>
      <c r="L315" s="136" t="s">
        <v>136</v>
      </c>
      <c r="M315" s="137"/>
      <c r="N315" s="138"/>
      <c r="O315" s="135" t="s">
        <v>136</v>
      </c>
      <c r="P315" s="133"/>
      <c r="Q315" s="136" t="s">
        <v>136</v>
      </c>
      <c r="R315" s="137"/>
      <c r="S315" s="138"/>
      <c r="T315" s="135" t="s">
        <v>136</v>
      </c>
      <c r="U315" s="133"/>
      <c r="V315" s="136" t="s">
        <v>136</v>
      </c>
      <c r="W315" s="143"/>
    </row>
    <row r="316" spans="1:23" x14ac:dyDescent="0.25">
      <c r="A316" s="128" t="s">
        <v>347</v>
      </c>
      <c r="B316" s="129">
        <v>873</v>
      </c>
      <c r="C316" s="130" t="s">
        <v>2</v>
      </c>
      <c r="E316" s="132">
        <v>6.6860000000000001E-3</v>
      </c>
      <c r="F316" s="133"/>
      <c r="G316" s="134">
        <v>3.6440000000000001E-3</v>
      </c>
      <c r="H316" s="133"/>
      <c r="I316" s="138"/>
      <c r="J316" s="135" t="s">
        <v>136</v>
      </c>
      <c r="K316" s="133"/>
      <c r="L316" s="136" t="s">
        <v>136</v>
      </c>
      <c r="M316" s="137"/>
      <c r="N316" s="138"/>
      <c r="O316" s="135" t="s">
        <v>136</v>
      </c>
      <c r="P316" s="133"/>
      <c r="Q316" s="136" t="s">
        <v>136</v>
      </c>
      <c r="R316" s="137"/>
      <c r="S316" s="138"/>
      <c r="T316" s="135" t="s">
        <v>136</v>
      </c>
      <c r="U316" s="133"/>
      <c r="V316" s="136" t="s">
        <v>136</v>
      </c>
      <c r="W316" s="143"/>
    </row>
    <row r="317" spans="1:23" x14ac:dyDescent="0.25">
      <c r="A317" s="128" t="s">
        <v>348</v>
      </c>
      <c r="B317" s="129">
        <v>876</v>
      </c>
      <c r="C317" s="130" t="s">
        <v>2</v>
      </c>
      <c r="E317" s="132">
        <v>4.215E-3</v>
      </c>
      <c r="F317" s="133"/>
      <c r="G317" s="134">
        <v>2.297E-3</v>
      </c>
      <c r="H317" s="133"/>
      <c r="I317" s="138"/>
      <c r="J317" s="135" t="s">
        <v>136</v>
      </c>
      <c r="K317" s="133"/>
      <c r="L317" s="136" t="s">
        <v>136</v>
      </c>
      <c r="M317" s="137"/>
      <c r="N317" s="138"/>
      <c r="O317" s="135" t="s">
        <v>136</v>
      </c>
      <c r="P317" s="133"/>
      <c r="Q317" s="136" t="s">
        <v>136</v>
      </c>
      <c r="R317" s="137"/>
      <c r="S317" s="138"/>
      <c r="T317" s="135" t="s">
        <v>136</v>
      </c>
      <c r="U317" s="133"/>
      <c r="V317" s="136" t="s">
        <v>136</v>
      </c>
      <c r="W317" s="143"/>
    </row>
    <row r="318" spans="1:23" x14ac:dyDescent="0.25">
      <c r="A318" s="128" t="s">
        <v>349</v>
      </c>
      <c r="B318" s="129">
        <v>879</v>
      </c>
      <c r="C318" s="130" t="s">
        <v>2</v>
      </c>
      <c r="E318" s="132">
        <v>3.1870000000000002E-3</v>
      </c>
      <c r="F318" s="133"/>
      <c r="G318" s="134">
        <v>1.737E-3</v>
      </c>
      <c r="H318" s="133"/>
      <c r="I318" s="138"/>
      <c r="J318" s="135" t="s">
        <v>136</v>
      </c>
      <c r="K318" s="133"/>
      <c r="L318" s="136" t="s">
        <v>136</v>
      </c>
      <c r="M318" s="137"/>
      <c r="N318" s="138"/>
      <c r="O318" s="135" t="s">
        <v>136</v>
      </c>
      <c r="P318" s="133"/>
      <c r="Q318" s="136" t="s">
        <v>136</v>
      </c>
      <c r="R318" s="137"/>
      <c r="S318" s="138"/>
      <c r="T318" s="135" t="s">
        <v>136</v>
      </c>
      <c r="U318" s="133"/>
      <c r="V318" s="136" t="s">
        <v>136</v>
      </c>
      <c r="W318" s="143"/>
    </row>
    <row r="319" spans="1:23" x14ac:dyDescent="0.25">
      <c r="A319" s="128" t="s">
        <v>350</v>
      </c>
      <c r="B319" s="129">
        <v>881</v>
      </c>
      <c r="C319" s="130" t="s">
        <v>2</v>
      </c>
      <c r="E319" s="132">
        <v>1.4459E-2</v>
      </c>
      <c r="F319" s="133"/>
      <c r="G319" s="134">
        <v>7.8799999999999999E-3</v>
      </c>
      <c r="H319" s="133"/>
      <c r="I319" s="138"/>
      <c r="J319" s="135" t="s">
        <v>136</v>
      </c>
      <c r="K319" s="133"/>
      <c r="L319" s="136" t="s">
        <v>136</v>
      </c>
      <c r="M319" s="137"/>
      <c r="N319" s="138"/>
      <c r="O319" s="135" t="s">
        <v>136</v>
      </c>
      <c r="P319" s="133"/>
      <c r="Q319" s="136" t="s">
        <v>136</v>
      </c>
      <c r="R319" s="137"/>
      <c r="S319" s="138"/>
      <c r="T319" s="135" t="s">
        <v>136</v>
      </c>
      <c r="U319" s="133"/>
      <c r="V319" s="136" t="s">
        <v>136</v>
      </c>
      <c r="W319" s="143"/>
    </row>
    <row r="320" spans="1:23" x14ac:dyDescent="0.25">
      <c r="A320" s="128" t="s">
        <v>351</v>
      </c>
      <c r="B320" s="129">
        <v>882</v>
      </c>
      <c r="C320" s="130">
        <v>490</v>
      </c>
      <c r="E320" s="132" t="s">
        <v>2</v>
      </c>
      <c r="F320" s="133"/>
      <c r="G320" s="134" t="s">
        <v>2</v>
      </c>
      <c r="H320" s="133"/>
      <c r="I320" s="138"/>
      <c r="J320" s="135" t="s">
        <v>136</v>
      </c>
      <c r="K320" s="133"/>
      <c r="L320" s="136" t="s">
        <v>136</v>
      </c>
      <c r="M320" s="137"/>
      <c r="N320" s="138"/>
      <c r="O320" s="135" t="s">
        <v>136</v>
      </c>
      <c r="P320" s="133"/>
      <c r="Q320" s="136" t="s">
        <v>136</v>
      </c>
      <c r="R320" s="137"/>
      <c r="S320" s="138"/>
      <c r="T320" s="135" t="s">
        <v>136</v>
      </c>
      <c r="U320" s="133"/>
      <c r="V320" s="136" t="s">
        <v>136</v>
      </c>
      <c r="W320" s="143"/>
    </row>
    <row r="321" spans="1:25" x14ac:dyDescent="0.25">
      <c r="A321" s="128" t="s">
        <v>352</v>
      </c>
      <c r="B321" s="129">
        <v>883</v>
      </c>
      <c r="C321" s="130" t="s">
        <v>2</v>
      </c>
      <c r="E321" s="132">
        <v>1.3461000000000001E-2</v>
      </c>
      <c r="F321" s="133"/>
      <c r="G321" s="134">
        <v>7.3359999999999996E-3</v>
      </c>
      <c r="H321" s="133"/>
      <c r="I321" s="138"/>
      <c r="J321" s="135" t="s">
        <v>136</v>
      </c>
      <c r="K321" s="133"/>
      <c r="L321" s="136" t="s">
        <v>136</v>
      </c>
      <c r="M321" s="137"/>
      <c r="N321" s="138"/>
      <c r="O321" s="135" t="s">
        <v>136</v>
      </c>
      <c r="P321" s="133"/>
      <c r="Q321" s="136" t="s">
        <v>136</v>
      </c>
      <c r="R321" s="137"/>
      <c r="S321" s="138"/>
      <c r="T321" s="135" t="s">
        <v>136</v>
      </c>
      <c r="U321" s="133"/>
      <c r="V321" s="136" t="s">
        <v>136</v>
      </c>
      <c r="W321" s="143"/>
    </row>
    <row r="322" spans="1:25" x14ac:dyDescent="0.25">
      <c r="A322" s="128" t="s">
        <v>353</v>
      </c>
      <c r="B322" s="129">
        <v>885</v>
      </c>
      <c r="C322" s="130" t="s">
        <v>2</v>
      </c>
      <c r="E322" s="132">
        <v>6.4949999999999999E-3</v>
      </c>
      <c r="F322" s="133"/>
      <c r="G322" s="134">
        <v>3.5400000000000002E-3</v>
      </c>
      <c r="H322" s="133"/>
      <c r="I322" s="138"/>
      <c r="J322" s="135" t="s">
        <v>136</v>
      </c>
      <c r="K322" s="133"/>
      <c r="L322" s="136" t="s">
        <v>136</v>
      </c>
      <c r="M322" s="137"/>
      <c r="N322" s="138"/>
      <c r="O322" s="135" t="s">
        <v>136</v>
      </c>
      <c r="P322" s="133"/>
      <c r="Q322" s="136" t="s">
        <v>136</v>
      </c>
      <c r="R322" s="137"/>
      <c r="S322" s="138"/>
      <c r="T322" s="135" t="s">
        <v>136</v>
      </c>
      <c r="U322" s="133"/>
      <c r="V322" s="136" t="s">
        <v>136</v>
      </c>
      <c r="W322" s="143"/>
    </row>
    <row r="323" spans="1:25" x14ac:dyDescent="0.25">
      <c r="A323" s="128" t="s">
        <v>354</v>
      </c>
      <c r="B323" s="129">
        <v>886</v>
      </c>
      <c r="C323" s="130" t="s">
        <v>2</v>
      </c>
      <c r="E323" s="132">
        <v>2.3800000000000002E-3</v>
      </c>
      <c r="F323" s="133"/>
      <c r="G323" s="134">
        <v>1.297E-3</v>
      </c>
      <c r="H323" s="133"/>
      <c r="I323" s="138"/>
      <c r="J323" s="135" t="s">
        <v>136</v>
      </c>
      <c r="K323" s="133"/>
      <c r="L323" s="136" t="s">
        <v>136</v>
      </c>
      <c r="M323" s="137"/>
      <c r="N323" s="138"/>
      <c r="O323" s="135" t="s">
        <v>136</v>
      </c>
      <c r="P323" s="133"/>
      <c r="Q323" s="136" t="s">
        <v>136</v>
      </c>
      <c r="R323" s="137"/>
      <c r="S323" s="138"/>
      <c r="T323" s="135" t="s">
        <v>136</v>
      </c>
      <c r="U323" s="133"/>
      <c r="V323" s="136" t="s">
        <v>136</v>
      </c>
      <c r="W323" s="143"/>
    </row>
    <row r="324" spans="1:25" x14ac:dyDescent="0.25">
      <c r="A324" s="128" t="s">
        <v>355</v>
      </c>
      <c r="B324" s="129">
        <v>888</v>
      </c>
      <c r="C324" s="130" t="s">
        <v>2</v>
      </c>
      <c r="E324" s="132">
        <v>2.0367E-2</v>
      </c>
      <c r="F324" s="133"/>
      <c r="G324" s="134">
        <v>1.11E-2</v>
      </c>
      <c r="H324" s="133"/>
      <c r="I324" s="138"/>
      <c r="J324" s="135" t="s">
        <v>136</v>
      </c>
      <c r="K324" s="133"/>
      <c r="L324" s="136" t="s">
        <v>136</v>
      </c>
      <c r="M324" s="137"/>
      <c r="N324" s="138"/>
      <c r="O324" s="135">
        <v>3.0736849999999998</v>
      </c>
      <c r="P324" s="133"/>
      <c r="Q324" s="136">
        <v>0.19802700000000001</v>
      </c>
      <c r="R324" s="137"/>
      <c r="S324" s="138"/>
      <c r="T324" s="135" t="s">
        <v>136</v>
      </c>
      <c r="U324" s="133"/>
      <c r="V324" s="136" t="s">
        <v>136</v>
      </c>
      <c r="W324" s="143"/>
    </row>
    <row r="325" spans="1:25" x14ac:dyDescent="0.25">
      <c r="A325" s="128" t="s">
        <v>356</v>
      </c>
      <c r="B325" s="129">
        <v>889</v>
      </c>
      <c r="C325" s="130" t="s">
        <v>2</v>
      </c>
      <c r="E325" s="132">
        <v>0.176811</v>
      </c>
      <c r="F325" s="133"/>
      <c r="G325" s="134">
        <v>9.6361000000000002E-2</v>
      </c>
      <c r="H325" s="133"/>
      <c r="I325" s="138"/>
      <c r="J325" s="135" t="s">
        <v>136</v>
      </c>
      <c r="K325" s="133"/>
      <c r="L325" s="136" t="s">
        <v>136</v>
      </c>
      <c r="M325" s="137"/>
      <c r="N325" s="138"/>
      <c r="O325" s="135" t="s">
        <v>136</v>
      </c>
      <c r="P325" s="133"/>
      <c r="Q325" s="136" t="s">
        <v>136</v>
      </c>
      <c r="R325" s="137"/>
      <c r="S325" s="138"/>
      <c r="T325" s="135" t="s">
        <v>136</v>
      </c>
      <c r="U325" s="133"/>
      <c r="V325" s="136" t="s">
        <v>136</v>
      </c>
      <c r="W325" s="143"/>
    </row>
    <row r="326" spans="1:25" x14ac:dyDescent="0.25">
      <c r="A326" s="128" t="s">
        <v>357</v>
      </c>
      <c r="B326" s="129">
        <v>894</v>
      </c>
      <c r="C326" s="130" t="s">
        <v>2</v>
      </c>
      <c r="E326" s="132">
        <v>2.3654999999999999E-2</v>
      </c>
      <c r="F326" s="133"/>
      <c r="G326" s="134">
        <v>1.2892000000000001E-2</v>
      </c>
      <c r="H326" s="133"/>
      <c r="I326" s="138"/>
      <c r="J326" s="135" t="s">
        <v>136</v>
      </c>
      <c r="K326" s="133"/>
      <c r="L326" s="136" t="s">
        <v>136</v>
      </c>
      <c r="M326" s="137"/>
      <c r="N326" s="138"/>
      <c r="O326" s="135" t="s">
        <v>136</v>
      </c>
      <c r="P326" s="133"/>
      <c r="Q326" s="136" t="s">
        <v>136</v>
      </c>
      <c r="R326" s="137"/>
      <c r="S326" s="138"/>
      <c r="T326" s="135" t="s">
        <v>136</v>
      </c>
      <c r="U326" s="133"/>
      <c r="V326" s="136" t="s">
        <v>136</v>
      </c>
      <c r="W326" s="143"/>
    </row>
    <row r="327" spans="1:25" x14ac:dyDescent="0.25">
      <c r="A327" s="128" t="s">
        <v>358</v>
      </c>
      <c r="B327" s="129">
        <v>895</v>
      </c>
      <c r="C327" s="130" t="s">
        <v>2</v>
      </c>
      <c r="E327" s="132">
        <v>2.8389999999999999E-3</v>
      </c>
      <c r="F327" s="133"/>
      <c r="G327" s="134">
        <v>1.547E-3</v>
      </c>
      <c r="H327" s="133"/>
      <c r="I327" s="138"/>
      <c r="J327" s="135" t="s">
        <v>136</v>
      </c>
      <c r="K327" s="133"/>
      <c r="L327" s="136" t="s">
        <v>136</v>
      </c>
      <c r="M327" s="137"/>
      <c r="N327" s="138"/>
      <c r="O327" s="135" t="s">
        <v>136</v>
      </c>
      <c r="P327" s="133"/>
      <c r="Q327" s="136" t="s">
        <v>136</v>
      </c>
      <c r="R327" s="137"/>
      <c r="S327" s="138"/>
      <c r="T327" s="135" t="s">
        <v>136</v>
      </c>
      <c r="U327" s="133"/>
      <c r="V327" s="136" t="s">
        <v>136</v>
      </c>
      <c r="W327" s="143"/>
    </row>
    <row r="328" spans="1:25" s="67" customFormat="1" x14ac:dyDescent="0.25">
      <c r="A328" s="128" t="s">
        <v>359</v>
      </c>
      <c r="B328" s="129">
        <v>896</v>
      </c>
      <c r="C328" s="130" t="s">
        <v>2</v>
      </c>
      <c r="E328" s="132">
        <v>5.8500000000000002E-4</v>
      </c>
      <c r="F328" s="70"/>
      <c r="G328" s="134">
        <v>3.19E-4</v>
      </c>
      <c r="H328" s="133"/>
      <c r="I328" s="138"/>
      <c r="J328" s="135" t="s">
        <v>136</v>
      </c>
      <c r="K328" s="70"/>
      <c r="L328" s="136" t="s">
        <v>136</v>
      </c>
      <c r="M328" s="137"/>
      <c r="N328" s="138"/>
      <c r="O328" s="135" t="s">
        <v>136</v>
      </c>
      <c r="P328" s="70"/>
      <c r="Q328" s="136" t="s">
        <v>136</v>
      </c>
      <c r="R328" s="137"/>
      <c r="S328" s="138"/>
      <c r="T328" s="135" t="s">
        <v>136</v>
      </c>
      <c r="U328" s="70"/>
      <c r="V328" s="136" t="s">
        <v>136</v>
      </c>
      <c r="W328" s="72"/>
      <c r="X328"/>
      <c r="Y328"/>
    </row>
    <row r="329" spans="1:25" s="67" customFormat="1" x14ac:dyDescent="0.25">
      <c r="A329" s="128" t="s">
        <v>360</v>
      </c>
      <c r="B329" s="129">
        <v>899</v>
      </c>
      <c r="C329" s="130" t="s">
        <v>2</v>
      </c>
      <c r="E329" s="132">
        <v>1.877E-3</v>
      </c>
      <c r="G329" s="134">
        <v>1.023E-3</v>
      </c>
      <c r="H329" s="133"/>
      <c r="I329" s="138"/>
      <c r="J329" s="135"/>
      <c r="L329" s="136"/>
      <c r="M329" s="137"/>
      <c r="N329" s="138"/>
      <c r="O329" s="135" t="s">
        <v>136</v>
      </c>
      <c r="Q329" s="136" t="s">
        <v>136</v>
      </c>
      <c r="R329" s="137"/>
      <c r="S329" s="138"/>
      <c r="T329" s="135" t="s">
        <v>136</v>
      </c>
      <c r="V329" s="136" t="s">
        <v>136</v>
      </c>
      <c r="W329" s="72"/>
      <c r="X329"/>
      <c r="Y329"/>
    </row>
    <row r="330" spans="1:25" x14ac:dyDescent="0.25">
      <c r="A330" s="128" t="s">
        <v>361</v>
      </c>
      <c r="B330" s="129">
        <v>955</v>
      </c>
      <c r="C330" s="130" t="s">
        <v>2</v>
      </c>
      <c r="E330" s="132">
        <v>3.9269999999999999E-3</v>
      </c>
      <c r="G330" s="134">
        <v>2.14E-3</v>
      </c>
      <c r="H330" s="133"/>
      <c r="I330" s="138"/>
      <c r="J330" s="135" t="s">
        <v>136</v>
      </c>
      <c r="L330" s="136" t="s">
        <v>136</v>
      </c>
      <c r="M330" s="137"/>
      <c r="N330" s="138"/>
      <c r="O330" s="135" t="s">
        <v>136</v>
      </c>
      <c r="Q330" s="136" t="s">
        <v>136</v>
      </c>
      <c r="R330" s="137"/>
      <c r="S330" s="138"/>
      <c r="T330" s="135" t="s">
        <v>136</v>
      </c>
      <c r="V330" s="136" t="s">
        <v>136</v>
      </c>
    </row>
    <row r="331" spans="1:25" x14ac:dyDescent="0.25">
      <c r="E331" s="67"/>
      <c r="F331" s="67"/>
      <c r="G331" s="67"/>
      <c r="J331" s="70" t="s">
        <v>136</v>
      </c>
      <c r="L331" s="70" t="s">
        <v>136</v>
      </c>
      <c r="O331" s="70" t="s">
        <v>136</v>
      </c>
      <c r="Q331" s="70" t="s">
        <v>136</v>
      </c>
      <c r="T331" s="70" t="s">
        <v>136</v>
      </c>
      <c r="V331" s="70" t="s">
        <v>136</v>
      </c>
    </row>
    <row r="332" spans="1:25" x14ac:dyDescent="0.25">
      <c r="A332" s="144" t="s">
        <v>145</v>
      </c>
      <c r="B332" s="145">
        <v>993</v>
      </c>
      <c r="C332" s="146" t="s">
        <v>136</v>
      </c>
      <c r="E332" s="67"/>
      <c r="F332" s="67"/>
      <c r="G332" s="67"/>
      <c r="H332" s="147"/>
      <c r="I332" s="126"/>
      <c r="J332" s="135">
        <v>37.902208999999999</v>
      </c>
      <c r="K332" s="133"/>
      <c r="L332" s="136">
        <v>2.7247659999999998</v>
      </c>
      <c r="M332" s="143"/>
      <c r="N332" s="126"/>
      <c r="O332" s="135">
        <v>269.47952300000003</v>
      </c>
      <c r="P332" s="133"/>
      <c r="Q332" s="136">
        <v>17.361668000000002</v>
      </c>
      <c r="R332" s="143"/>
      <c r="S332" s="148"/>
      <c r="T332" s="70" t="s">
        <v>136</v>
      </c>
      <c r="V332" s="70" t="s">
        <v>136</v>
      </c>
    </row>
    <row r="333" spans="1:25" x14ac:dyDescent="0.25">
      <c r="T333" s="70"/>
    </row>
    <row r="334" spans="1:25" x14ac:dyDescent="0.25">
      <c r="J334" s="70" t="s">
        <v>136</v>
      </c>
      <c r="L334" s="70" t="s">
        <v>136</v>
      </c>
      <c r="O334" s="70" t="s">
        <v>136</v>
      </c>
      <c r="Q334" s="70" t="s">
        <v>136</v>
      </c>
      <c r="T334" s="70" t="s">
        <v>136</v>
      </c>
      <c r="V334" s="70" t="s">
        <v>136</v>
      </c>
    </row>
    <row r="335" spans="1:25" x14ac:dyDescent="0.25">
      <c r="J335" s="70"/>
      <c r="O335" s="70" t="s">
        <v>136</v>
      </c>
      <c r="Q335" s="70" t="s">
        <v>136</v>
      </c>
      <c r="T335" s="70" t="s">
        <v>136</v>
      </c>
      <c r="V335" s="70" t="s">
        <v>136</v>
      </c>
    </row>
    <row r="336" spans="1:25" x14ac:dyDescent="0.25">
      <c r="T336" s="70"/>
    </row>
    <row r="337" spans="10:22" x14ac:dyDescent="0.25">
      <c r="O337" s="70" t="s">
        <v>136</v>
      </c>
      <c r="Q337" s="70" t="s">
        <v>136</v>
      </c>
      <c r="T337" s="70"/>
      <c r="V337" s="70" t="s">
        <v>136</v>
      </c>
    </row>
    <row r="338" spans="10:22" x14ac:dyDescent="0.25">
      <c r="J338" s="70"/>
      <c r="O338" s="70" t="s">
        <v>136</v>
      </c>
      <c r="Q338" s="70" t="s">
        <v>136</v>
      </c>
      <c r="T338" s="70"/>
    </row>
    <row r="339" spans="10:22" x14ac:dyDescent="0.25">
      <c r="J339" s="70" t="s">
        <v>136</v>
      </c>
      <c r="L339" s="70" t="s">
        <v>136</v>
      </c>
      <c r="O339" s="70" t="s">
        <v>136</v>
      </c>
      <c r="Q339" s="70" t="s">
        <v>136</v>
      </c>
      <c r="T339" s="70"/>
    </row>
    <row r="340" spans="10:22" x14ac:dyDescent="0.25">
      <c r="J340" s="70" t="s">
        <v>136</v>
      </c>
      <c r="L340" s="70" t="s">
        <v>136</v>
      </c>
      <c r="O340" s="70" t="s">
        <v>136</v>
      </c>
      <c r="Q340" s="70" t="s">
        <v>136</v>
      </c>
      <c r="T340" s="70"/>
    </row>
    <row r="341" spans="10:22" x14ac:dyDescent="0.25">
      <c r="J341" s="70" t="s">
        <v>136</v>
      </c>
      <c r="L341" s="70" t="s">
        <v>136</v>
      </c>
      <c r="O341" s="70" t="s">
        <v>136</v>
      </c>
      <c r="Q341" s="70" t="s">
        <v>136</v>
      </c>
      <c r="T341" s="70"/>
    </row>
    <row r="342" spans="10:22" x14ac:dyDescent="0.25">
      <c r="J342" s="70" t="s">
        <v>136</v>
      </c>
      <c r="L342" s="70" t="s">
        <v>136</v>
      </c>
      <c r="O342" s="70" t="s">
        <v>136</v>
      </c>
      <c r="Q342" s="70" t="s">
        <v>136</v>
      </c>
      <c r="T342" s="70"/>
    </row>
    <row r="343" spans="10:22" x14ac:dyDescent="0.25">
      <c r="J343" s="70" t="s">
        <v>136</v>
      </c>
      <c r="L343" s="70" t="s">
        <v>136</v>
      </c>
      <c r="O343" s="70" t="s">
        <v>136</v>
      </c>
      <c r="Q343" s="70" t="s">
        <v>136</v>
      </c>
      <c r="T343" s="70"/>
    </row>
    <row r="344" spans="10:22" x14ac:dyDescent="0.25">
      <c r="J344" s="70" t="s">
        <v>136</v>
      </c>
      <c r="L344" s="70" t="s">
        <v>136</v>
      </c>
      <c r="O344" s="70" t="s">
        <v>136</v>
      </c>
      <c r="Q344" s="70" t="s">
        <v>136</v>
      </c>
      <c r="T344" s="70"/>
    </row>
    <row r="345" spans="10:22" x14ac:dyDescent="0.25">
      <c r="J345" s="70" t="s">
        <v>136</v>
      </c>
      <c r="L345" s="70" t="s">
        <v>136</v>
      </c>
      <c r="O345" s="70" t="s">
        <v>136</v>
      </c>
      <c r="Q345" s="70" t="s">
        <v>136</v>
      </c>
      <c r="T345" s="70"/>
    </row>
    <row r="346" spans="10:22" x14ac:dyDescent="0.25">
      <c r="J346" s="70" t="s">
        <v>136</v>
      </c>
      <c r="L346" s="70" t="s">
        <v>136</v>
      </c>
      <c r="O346" s="70" t="s">
        <v>136</v>
      </c>
      <c r="Q346" s="70" t="s">
        <v>136</v>
      </c>
      <c r="T346" s="70"/>
    </row>
    <row r="347" spans="10:22" x14ac:dyDescent="0.25">
      <c r="J347" s="70" t="s">
        <v>136</v>
      </c>
      <c r="L347" s="70" t="s">
        <v>136</v>
      </c>
      <c r="O347" s="70" t="s">
        <v>136</v>
      </c>
      <c r="Q347" s="70" t="s">
        <v>136</v>
      </c>
      <c r="T347" s="70"/>
    </row>
    <row r="348" spans="10:22" x14ac:dyDescent="0.25">
      <c r="J348" s="70"/>
      <c r="O348" s="70" t="s">
        <v>136</v>
      </c>
      <c r="Q348" s="70" t="s">
        <v>136</v>
      </c>
      <c r="T348" s="70"/>
    </row>
    <row r="349" spans="10:22" x14ac:dyDescent="0.25">
      <c r="J349" s="70"/>
      <c r="O349" s="70" t="s">
        <v>136</v>
      </c>
      <c r="Q349" s="70" t="s">
        <v>136</v>
      </c>
      <c r="T349" s="70"/>
    </row>
    <row r="350" spans="10:22" x14ac:dyDescent="0.25">
      <c r="J350" s="70"/>
      <c r="O350" s="70" t="s">
        <v>136</v>
      </c>
      <c r="Q350" s="70" t="s">
        <v>136</v>
      </c>
      <c r="T350" s="70"/>
    </row>
    <row r="351" spans="10:22" x14ac:dyDescent="0.25">
      <c r="J351" s="70"/>
      <c r="O351" s="70" t="s">
        <v>136</v>
      </c>
      <c r="Q351" s="70" t="s">
        <v>136</v>
      </c>
      <c r="T351" s="70"/>
    </row>
    <row r="352" spans="10:22" x14ac:dyDescent="0.25">
      <c r="J352" s="70"/>
      <c r="O352" s="70" t="s">
        <v>136</v>
      </c>
      <c r="Q352" s="70" t="s">
        <v>136</v>
      </c>
      <c r="T352" s="70"/>
    </row>
    <row r="353" spans="10:20" x14ac:dyDescent="0.25">
      <c r="J353" s="70"/>
      <c r="O353" s="70" t="s">
        <v>136</v>
      </c>
      <c r="Q353" s="70" t="s">
        <v>136</v>
      </c>
      <c r="T353" s="70"/>
    </row>
    <row r="354" spans="10:20" x14ac:dyDescent="0.25">
      <c r="J354" s="70"/>
      <c r="O354" s="70" t="s">
        <v>136</v>
      </c>
      <c r="Q354" s="70" t="s">
        <v>136</v>
      </c>
      <c r="T354" s="70"/>
    </row>
    <row r="355" spans="10:20" x14ac:dyDescent="0.25">
      <c r="J355" s="70"/>
      <c r="O355" s="70" t="s">
        <v>136</v>
      </c>
      <c r="Q355" s="70" t="s">
        <v>136</v>
      </c>
      <c r="T355" s="70"/>
    </row>
    <row r="356" spans="10:20" x14ac:dyDescent="0.25">
      <c r="J356" s="70"/>
      <c r="O356" s="70" t="s">
        <v>136</v>
      </c>
      <c r="Q356" s="70" t="s">
        <v>136</v>
      </c>
      <c r="T356" s="70"/>
    </row>
    <row r="357" spans="10:20" x14ac:dyDescent="0.25">
      <c r="J357" s="70"/>
      <c r="O357" s="70" t="s">
        <v>136</v>
      </c>
      <c r="Q357" s="70" t="s">
        <v>136</v>
      </c>
      <c r="T357" s="70"/>
    </row>
    <row r="358" spans="10:20" x14ac:dyDescent="0.25">
      <c r="J358" s="70"/>
      <c r="O358" s="70" t="s">
        <v>136</v>
      </c>
      <c r="Q358" s="70" t="s">
        <v>136</v>
      </c>
      <c r="T358" s="70"/>
    </row>
    <row r="359" spans="10:20" x14ac:dyDescent="0.25">
      <c r="J359" s="70"/>
      <c r="O359" s="70" t="s">
        <v>136</v>
      </c>
      <c r="Q359" s="70" t="s">
        <v>136</v>
      </c>
      <c r="T359" s="70"/>
    </row>
    <row r="360" spans="10:20" x14ac:dyDescent="0.25">
      <c r="J360" s="70"/>
      <c r="O360" s="70" t="s">
        <v>136</v>
      </c>
      <c r="Q360" s="70" t="s">
        <v>136</v>
      </c>
      <c r="T360" s="70"/>
    </row>
    <row r="361" spans="10:20" x14ac:dyDescent="0.25">
      <c r="J361" s="70"/>
      <c r="O361" s="70" t="s">
        <v>136</v>
      </c>
      <c r="Q361" s="70" t="s">
        <v>136</v>
      </c>
      <c r="T361" s="70"/>
    </row>
    <row r="362" spans="10:20" x14ac:dyDescent="0.25">
      <c r="J362" s="70"/>
      <c r="O362" s="70" t="s">
        <v>136</v>
      </c>
      <c r="Q362" s="70" t="s">
        <v>136</v>
      </c>
      <c r="T362" s="70"/>
    </row>
    <row r="363" spans="10:20" x14ac:dyDescent="0.25">
      <c r="J363" s="70"/>
      <c r="O363" s="70" t="s">
        <v>136</v>
      </c>
      <c r="Q363" s="70" t="s">
        <v>136</v>
      </c>
      <c r="T363" s="70"/>
    </row>
    <row r="364" spans="10:20" x14ac:dyDescent="0.25">
      <c r="J364" s="70"/>
      <c r="O364" s="70" t="s">
        <v>136</v>
      </c>
      <c r="Q364" s="70" t="s">
        <v>136</v>
      </c>
      <c r="T364" s="70"/>
    </row>
    <row r="365" spans="10:20" x14ac:dyDescent="0.25">
      <c r="J365" s="70"/>
      <c r="O365" s="70" t="s">
        <v>136</v>
      </c>
      <c r="Q365" s="70" t="s">
        <v>136</v>
      </c>
      <c r="T365" s="70"/>
    </row>
    <row r="366" spans="10:20" x14ac:dyDescent="0.25">
      <c r="J366" s="70"/>
      <c r="O366" s="70" t="s">
        <v>136</v>
      </c>
      <c r="Q366" s="70" t="s">
        <v>136</v>
      </c>
      <c r="T366" s="70"/>
    </row>
    <row r="367" spans="10:20" x14ac:dyDescent="0.25">
      <c r="J367" s="70"/>
      <c r="O367" s="70" t="s">
        <v>136</v>
      </c>
      <c r="Q367" s="70" t="s">
        <v>136</v>
      </c>
      <c r="T367" s="70"/>
    </row>
    <row r="368" spans="10:20" x14ac:dyDescent="0.25">
      <c r="J368" s="70"/>
      <c r="O368" s="70" t="s">
        <v>136</v>
      </c>
      <c r="Q368" s="70" t="s">
        <v>136</v>
      </c>
      <c r="T368" s="70"/>
    </row>
    <row r="369" spans="10:20" x14ac:dyDescent="0.25">
      <c r="J369" s="70"/>
      <c r="O369" s="70" t="s">
        <v>136</v>
      </c>
      <c r="Q369" s="70" t="s">
        <v>136</v>
      </c>
      <c r="T369" s="70"/>
    </row>
    <row r="370" spans="10:20" x14ac:dyDescent="0.25">
      <c r="J370" s="70"/>
      <c r="O370" s="70" t="s">
        <v>136</v>
      </c>
      <c r="Q370" s="70" t="s">
        <v>136</v>
      </c>
      <c r="T370" s="70"/>
    </row>
    <row r="371" spans="10:20" x14ac:dyDescent="0.25">
      <c r="J371" s="70"/>
      <c r="O371" s="70" t="s">
        <v>136</v>
      </c>
      <c r="Q371" s="70" t="s">
        <v>136</v>
      </c>
      <c r="T371" s="70"/>
    </row>
    <row r="372" spans="10:20" x14ac:dyDescent="0.25">
      <c r="J372" s="70"/>
      <c r="O372" s="70" t="s">
        <v>136</v>
      </c>
      <c r="Q372" s="70" t="s">
        <v>136</v>
      </c>
      <c r="T372" s="70"/>
    </row>
    <row r="373" spans="10:20" x14ac:dyDescent="0.25">
      <c r="J373" s="70"/>
      <c r="O373" s="70" t="s">
        <v>136</v>
      </c>
      <c r="Q373" s="70" t="s">
        <v>136</v>
      </c>
      <c r="T373" s="70"/>
    </row>
    <row r="374" spans="10:20" x14ac:dyDescent="0.25">
      <c r="J374" s="70"/>
      <c r="O374" s="70" t="s">
        <v>136</v>
      </c>
      <c r="Q374" s="70" t="s">
        <v>136</v>
      </c>
      <c r="T374" s="70"/>
    </row>
    <row r="375" spans="10:20" x14ac:dyDescent="0.25">
      <c r="J375" s="70"/>
      <c r="O375" s="70" t="s">
        <v>136</v>
      </c>
      <c r="Q375" s="70" t="s">
        <v>136</v>
      </c>
      <c r="T375" s="70"/>
    </row>
    <row r="376" spans="10:20" x14ac:dyDescent="0.25">
      <c r="J376" s="70"/>
      <c r="O376" s="70" t="s">
        <v>136</v>
      </c>
      <c r="Q376" s="70" t="s">
        <v>136</v>
      </c>
      <c r="T376" s="70"/>
    </row>
    <row r="377" spans="10:20" x14ac:dyDescent="0.25">
      <c r="J377" s="70"/>
      <c r="O377" s="70" t="s">
        <v>136</v>
      </c>
      <c r="Q377" s="70" t="s">
        <v>136</v>
      </c>
      <c r="T377" s="70"/>
    </row>
    <row r="378" spans="10:20" x14ac:dyDescent="0.25">
      <c r="J378" s="70"/>
      <c r="O378" s="70" t="s">
        <v>136</v>
      </c>
      <c r="Q378" s="70" t="s">
        <v>136</v>
      </c>
      <c r="T378" s="70"/>
    </row>
    <row r="379" spans="10:20" x14ac:dyDescent="0.25">
      <c r="J379" s="70"/>
      <c r="O379" s="70" t="s">
        <v>136</v>
      </c>
      <c r="Q379" s="70" t="s">
        <v>136</v>
      </c>
      <c r="T379" s="70"/>
    </row>
    <row r="380" spans="10:20" x14ac:dyDescent="0.25">
      <c r="J380" s="70"/>
      <c r="O380" s="70" t="s">
        <v>136</v>
      </c>
      <c r="Q380" s="70" t="s">
        <v>136</v>
      </c>
      <c r="T380" s="70"/>
    </row>
    <row r="381" spans="10:20" x14ac:dyDescent="0.25">
      <c r="J381" s="70"/>
      <c r="O381" s="70" t="s">
        <v>136</v>
      </c>
      <c r="Q381" s="70" t="s">
        <v>136</v>
      </c>
      <c r="T381" s="70"/>
    </row>
    <row r="382" spans="10:20" x14ac:dyDescent="0.25">
      <c r="J382" s="70"/>
      <c r="O382" s="70"/>
      <c r="Q382" s="70" t="s">
        <v>136</v>
      </c>
      <c r="T382" s="70"/>
    </row>
    <row r="383" spans="10:20" x14ac:dyDescent="0.25">
      <c r="J383" s="70"/>
      <c r="O383" s="70"/>
      <c r="Q383" s="70" t="s">
        <v>136</v>
      </c>
      <c r="T383" s="70"/>
    </row>
    <row r="384" spans="10:20" x14ac:dyDescent="0.25">
      <c r="J384" s="70"/>
      <c r="O384" s="70"/>
      <c r="Q384" s="70" t="s">
        <v>136</v>
      </c>
      <c r="T384" s="70"/>
    </row>
    <row r="385" spans="10:20" x14ac:dyDescent="0.25">
      <c r="J385" s="70"/>
      <c r="O385" s="70"/>
      <c r="Q385" s="70" t="s">
        <v>136</v>
      </c>
      <c r="T385" s="70"/>
    </row>
    <row r="386" spans="10:20" x14ac:dyDescent="0.25">
      <c r="J386" s="70"/>
      <c r="O386" s="70"/>
      <c r="Q386" s="70" t="s">
        <v>136</v>
      </c>
      <c r="T386" s="70"/>
    </row>
    <row r="387" spans="10:20" x14ac:dyDescent="0.25">
      <c r="J387" s="70"/>
      <c r="O387" s="70"/>
      <c r="Q387" s="70" t="s">
        <v>136</v>
      </c>
      <c r="T387" s="70"/>
    </row>
    <row r="388" spans="10:20" x14ac:dyDescent="0.25">
      <c r="J388" s="70"/>
      <c r="O388" s="70"/>
      <c r="Q388" s="70" t="s">
        <v>136</v>
      </c>
      <c r="T388" s="70"/>
    </row>
    <row r="389" spans="10:20" x14ac:dyDescent="0.25">
      <c r="J389" s="70"/>
      <c r="O389" s="70"/>
      <c r="Q389" s="70" t="s">
        <v>136</v>
      </c>
      <c r="T389" s="70"/>
    </row>
    <row r="390" spans="10:20" x14ac:dyDescent="0.25">
      <c r="J390" s="70"/>
      <c r="O390" s="70"/>
      <c r="Q390" s="70" t="s">
        <v>136</v>
      </c>
      <c r="T390" s="70"/>
    </row>
    <row r="391" spans="10:20" x14ac:dyDescent="0.25">
      <c r="J391" s="70"/>
      <c r="O391" s="70"/>
      <c r="Q391" s="70" t="s">
        <v>136</v>
      </c>
      <c r="T391" s="70"/>
    </row>
    <row r="392" spans="10:20" x14ac:dyDescent="0.25">
      <c r="J392" s="70"/>
      <c r="O392" s="70"/>
      <c r="Q392" s="70" t="s">
        <v>136</v>
      </c>
      <c r="T392" s="70"/>
    </row>
    <row r="393" spans="10:20" x14ac:dyDescent="0.25">
      <c r="J393" s="70"/>
      <c r="O393" s="70"/>
      <c r="Q393" s="70" t="s">
        <v>136</v>
      </c>
      <c r="T393" s="70"/>
    </row>
    <row r="394" spans="10:20" x14ac:dyDescent="0.25">
      <c r="J394" s="70"/>
      <c r="O394" s="70"/>
      <c r="Q394" s="70" t="s">
        <v>136</v>
      </c>
      <c r="T394" s="70"/>
    </row>
    <row r="395" spans="10:20" x14ac:dyDescent="0.25">
      <c r="J395" s="70"/>
      <c r="O395" s="70"/>
      <c r="Q395" s="70" t="s">
        <v>136</v>
      </c>
      <c r="T395" s="70"/>
    </row>
    <row r="396" spans="10:20" x14ac:dyDescent="0.25">
      <c r="J396" s="70"/>
      <c r="O396" s="70"/>
      <c r="Q396" s="70" t="s">
        <v>136</v>
      </c>
      <c r="T396" s="70"/>
    </row>
    <row r="397" spans="10:20" x14ac:dyDescent="0.25">
      <c r="J397" s="70"/>
      <c r="O397" s="70"/>
      <c r="Q397" s="70" t="s">
        <v>136</v>
      </c>
      <c r="T397" s="70"/>
    </row>
    <row r="398" spans="10:20" x14ac:dyDescent="0.25">
      <c r="J398" s="70"/>
      <c r="O398" s="70"/>
      <c r="Q398" s="70" t="s">
        <v>136</v>
      </c>
      <c r="T398" s="70"/>
    </row>
    <row r="399" spans="10:20" x14ac:dyDescent="0.25">
      <c r="J399" s="70"/>
      <c r="O399" s="70"/>
      <c r="Q399" s="70" t="s">
        <v>136</v>
      </c>
      <c r="T399" s="70"/>
    </row>
    <row r="400" spans="10:20" x14ac:dyDescent="0.25">
      <c r="J400" s="70"/>
      <c r="O400" s="70"/>
      <c r="Q400" s="70" t="s">
        <v>136</v>
      </c>
      <c r="T400" s="70"/>
    </row>
    <row r="401" spans="10:20" x14ac:dyDescent="0.25">
      <c r="J401" s="70"/>
      <c r="O401" s="70"/>
      <c r="Q401" s="70" t="s">
        <v>136</v>
      </c>
      <c r="T401" s="70"/>
    </row>
    <row r="402" spans="10:20" x14ac:dyDescent="0.25">
      <c r="J402" s="70"/>
      <c r="O402" s="70"/>
      <c r="Q402" s="70" t="s">
        <v>136</v>
      </c>
      <c r="T402" s="70"/>
    </row>
    <row r="403" spans="10:20" x14ac:dyDescent="0.25">
      <c r="J403" s="70"/>
      <c r="O403" s="70"/>
      <c r="Q403" s="70" t="s">
        <v>136</v>
      </c>
      <c r="T403" s="70"/>
    </row>
    <row r="404" spans="10:20" x14ac:dyDescent="0.25">
      <c r="J404" s="70"/>
      <c r="O404" s="70"/>
      <c r="Q404" s="70" t="s">
        <v>136</v>
      </c>
      <c r="T404" s="70"/>
    </row>
    <row r="405" spans="10:20" x14ac:dyDescent="0.25">
      <c r="J405" s="70"/>
      <c r="O405" s="70"/>
      <c r="Q405" s="70" t="s">
        <v>136</v>
      </c>
      <c r="T405" s="70"/>
    </row>
    <row r="406" spans="10:20" x14ac:dyDescent="0.25">
      <c r="J406" s="70"/>
      <c r="O406" s="70"/>
      <c r="Q406" s="70" t="s">
        <v>136</v>
      </c>
      <c r="T406" s="70"/>
    </row>
    <row r="407" spans="10:20" x14ac:dyDescent="0.25">
      <c r="J407" s="70"/>
      <c r="O407" s="70"/>
      <c r="Q407" s="70" t="s">
        <v>136</v>
      </c>
      <c r="T407" s="70"/>
    </row>
    <row r="408" spans="10:20" x14ac:dyDescent="0.25">
      <c r="J408" s="70"/>
      <c r="O408" s="70"/>
      <c r="Q408" s="70" t="s">
        <v>136</v>
      </c>
      <c r="T408" s="70"/>
    </row>
    <row r="409" spans="10:20" x14ac:dyDescent="0.25">
      <c r="J409" s="70"/>
      <c r="O409" s="70"/>
      <c r="Q409" s="70" t="s">
        <v>136</v>
      </c>
      <c r="T409" s="70"/>
    </row>
    <row r="410" spans="10:20" x14ac:dyDescent="0.25">
      <c r="J410" s="70"/>
      <c r="O410" s="70"/>
      <c r="Q410" s="70" t="s">
        <v>136</v>
      </c>
      <c r="T410" s="70"/>
    </row>
    <row r="411" spans="10:20" x14ac:dyDescent="0.25">
      <c r="J411" s="70"/>
      <c r="O411" s="70"/>
      <c r="Q411" s="70" t="s">
        <v>136</v>
      </c>
      <c r="T411" s="70"/>
    </row>
    <row r="412" spans="10:20" x14ac:dyDescent="0.25">
      <c r="J412" s="70"/>
      <c r="O412" s="70"/>
      <c r="Q412" s="70" t="s">
        <v>136</v>
      </c>
      <c r="T412" s="70"/>
    </row>
    <row r="413" spans="10:20" x14ac:dyDescent="0.25">
      <c r="J413" s="70"/>
      <c r="O413" s="70"/>
      <c r="Q413" s="70" t="s">
        <v>136</v>
      </c>
      <c r="T413" s="70"/>
    </row>
    <row r="414" spans="10:20" x14ac:dyDescent="0.25">
      <c r="J414" s="70"/>
      <c r="O414" s="70"/>
      <c r="Q414" s="70" t="s">
        <v>136</v>
      </c>
      <c r="T414" s="70"/>
    </row>
    <row r="415" spans="10:20" x14ac:dyDescent="0.25">
      <c r="J415" s="70"/>
      <c r="O415" s="70"/>
      <c r="Q415" s="70" t="s">
        <v>136</v>
      </c>
      <c r="T415" s="70"/>
    </row>
    <row r="416" spans="10:20" x14ac:dyDescent="0.25">
      <c r="J416" s="70"/>
      <c r="O416" s="70"/>
      <c r="Q416" s="70" t="s">
        <v>136</v>
      </c>
      <c r="T416" s="70"/>
    </row>
    <row r="417" spans="10:20" x14ac:dyDescent="0.25">
      <c r="J417" s="70"/>
      <c r="O417" s="70"/>
      <c r="Q417" s="70" t="s">
        <v>136</v>
      </c>
      <c r="T417" s="70"/>
    </row>
    <row r="418" spans="10:20" x14ac:dyDescent="0.25">
      <c r="J418" s="70"/>
      <c r="O418" s="70"/>
      <c r="Q418" s="70" t="s">
        <v>136</v>
      </c>
      <c r="T418" s="70"/>
    </row>
    <row r="419" spans="10:20" x14ac:dyDescent="0.25">
      <c r="J419" s="70"/>
      <c r="O419" s="70"/>
      <c r="Q419" s="70" t="s">
        <v>136</v>
      </c>
      <c r="T419" s="70"/>
    </row>
    <row r="420" spans="10:20" x14ac:dyDescent="0.25">
      <c r="J420" s="70"/>
      <c r="O420" s="70"/>
      <c r="Q420" s="70" t="s">
        <v>136</v>
      </c>
      <c r="T420" s="70"/>
    </row>
    <row r="421" spans="10:20" x14ac:dyDescent="0.25">
      <c r="J421" s="70"/>
      <c r="O421" s="70"/>
      <c r="Q421" s="70" t="s">
        <v>136</v>
      </c>
      <c r="T421" s="70"/>
    </row>
    <row r="422" spans="10:20" x14ac:dyDescent="0.25">
      <c r="J422" s="70"/>
      <c r="O422" s="70"/>
      <c r="Q422" s="70" t="s">
        <v>136</v>
      </c>
      <c r="T422" s="70"/>
    </row>
    <row r="423" spans="10:20" x14ac:dyDescent="0.25">
      <c r="J423" s="70"/>
      <c r="O423" s="70"/>
      <c r="Q423" s="70" t="s">
        <v>136</v>
      </c>
      <c r="T423" s="70"/>
    </row>
    <row r="424" spans="10:20" x14ac:dyDescent="0.25">
      <c r="J424" s="70"/>
      <c r="O424" s="70"/>
      <c r="Q424" s="70" t="s">
        <v>136</v>
      </c>
      <c r="T424" s="70"/>
    </row>
    <row r="425" spans="10:20" x14ac:dyDescent="0.25">
      <c r="J425" s="70"/>
      <c r="O425" s="70"/>
      <c r="Q425" s="70" t="s">
        <v>136</v>
      </c>
      <c r="T425" s="70"/>
    </row>
    <row r="426" spans="10:20" x14ac:dyDescent="0.25">
      <c r="J426" s="70"/>
      <c r="O426" s="70"/>
      <c r="Q426" s="70" t="s">
        <v>136</v>
      </c>
      <c r="T426" s="70"/>
    </row>
    <row r="427" spans="10:20" x14ac:dyDescent="0.25">
      <c r="J427" s="70"/>
      <c r="O427" s="70"/>
      <c r="Q427" s="70" t="s">
        <v>136</v>
      </c>
      <c r="T427" s="70"/>
    </row>
    <row r="428" spans="10:20" x14ac:dyDescent="0.25">
      <c r="J428" s="70"/>
      <c r="O428" s="70"/>
      <c r="Q428" s="70" t="s">
        <v>136</v>
      </c>
      <c r="T428" s="70"/>
    </row>
    <row r="429" spans="10:20" x14ac:dyDescent="0.25">
      <c r="J429" s="70"/>
      <c r="O429" s="70"/>
      <c r="Q429" s="70" t="s">
        <v>136</v>
      </c>
      <c r="T429" s="70"/>
    </row>
    <row r="430" spans="10:20" x14ac:dyDescent="0.25">
      <c r="J430" s="70"/>
      <c r="O430" s="70"/>
      <c r="Q430" s="70" t="s">
        <v>136</v>
      </c>
      <c r="T430" s="70"/>
    </row>
    <row r="431" spans="10:20" x14ac:dyDescent="0.25">
      <c r="J431" s="70"/>
      <c r="O431" s="70"/>
      <c r="Q431" s="70" t="s">
        <v>136</v>
      </c>
      <c r="T431" s="70"/>
    </row>
    <row r="432" spans="10:20" x14ac:dyDescent="0.25">
      <c r="J432" s="70"/>
      <c r="O432" s="70"/>
      <c r="Q432" s="70" t="s">
        <v>136</v>
      </c>
      <c r="T432" s="70"/>
    </row>
    <row r="433" spans="10:20" x14ac:dyDescent="0.25">
      <c r="J433" s="70"/>
      <c r="O433" s="70"/>
      <c r="Q433" s="70" t="s">
        <v>136</v>
      </c>
      <c r="T433" s="70"/>
    </row>
    <row r="434" spans="10:20" x14ac:dyDescent="0.25">
      <c r="J434" s="70"/>
      <c r="O434" s="70"/>
      <c r="Q434" s="70" t="s">
        <v>136</v>
      </c>
      <c r="T434" s="70"/>
    </row>
    <row r="435" spans="10:20" x14ac:dyDescent="0.25">
      <c r="J435" s="70"/>
      <c r="O435" s="70"/>
      <c r="Q435" s="70" t="s">
        <v>136</v>
      </c>
      <c r="T435" s="70"/>
    </row>
    <row r="436" spans="10:20" x14ac:dyDescent="0.25">
      <c r="J436" s="70"/>
      <c r="O436" s="70"/>
      <c r="Q436" s="70" t="s">
        <v>136</v>
      </c>
      <c r="T436" s="70"/>
    </row>
    <row r="437" spans="10:20" x14ac:dyDescent="0.25">
      <c r="J437" s="70"/>
      <c r="O437" s="70"/>
      <c r="Q437" s="70" t="s">
        <v>136</v>
      </c>
      <c r="T437" s="70"/>
    </row>
    <row r="438" spans="10:20" x14ac:dyDescent="0.25">
      <c r="J438" s="70"/>
      <c r="O438" s="70"/>
      <c r="Q438" s="70" t="s">
        <v>136</v>
      </c>
      <c r="T438" s="70"/>
    </row>
    <row r="439" spans="10:20" x14ac:dyDescent="0.25">
      <c r="J439" s="70"/>
      <c r="O439" s="70"/>
      <c r="Q439" s="70" t="s">
        <v>136</v>
      </c>
      <c r="T439" s="70"/>
    </row>
    <row r="440" spans="10:20" x14ac:dyDescent="0.25">
      <c r="J440" s="70"/>
      <c r="O440" s="70"/>
      <c r="Q440" s="70" t="s">
        <v>136</v>
      </c>
      <c r="T440" s="70"/>
    </row>
    <row r="441" spans="10:20" x14ac:dyDescent="0.25">
      <c r="J441" s="70"/>
      <c r="O441" s="70"/>
      <c r="Q441" s="70" t="s">
        <v>136</v>
      </c>
      <c r="T441" s="70"/>
    </row>
    <row r="442" spans="10:20" x14ac:dyDescent="0.25">
      <c r="J442" s="70"/>
      <c r="O442" s="70"/>
      <c r="Q442" s="70" t="s">
        <v>136</v>
      </c>
      <c r="T442" s="70"/>
    </row>
    <row r="443" spans="10:20" x14ac:dyDescent="0.25">
      <c r="J443" s="70"/>
      <c r="O443" s="70"/>
      <c r="Q443" s="70" t="s">
        <v>136</v>
      </c>
      <c r="T443" s="70"/>
    </row>
    <row r="444" spans="10:20" x14ac:dyDescent="0.25">
      <c r="J444" s="70"/>
      <c r="O444" s="70"/>
      <c r="Q444" s="70" t="s">
        <v>136</v>
      </c>
      <c r="T444" s="70"/>
    </row>
    <row r="445" spans="10:20" x14ac:dyDescent="0.25">
      <c r="J445" s="70"/>
      <c r="O445" s="70"/>
      <c r="Q445" s="70" t="s">
        <v>136</v>
      </c>
      <c r="T445" s="70"/>
    </row>
    <row r="446" spans="10:20" x14ac:dyDescent="0.25">
      <c r="J446" s="70"/>
      <c r="O446" s="70"/>
      <c r="Q446" s="70" t="s">
        <v>136</v>
      </c>
      <c r="T446" s="70"/>
    </row>
    <row r="447" spans="10:20" x14ac:dyDescent="0.25">
      <c r="J447" s="70"/>
      <c r="O447" s="70"/>
      <c r="Q447" s="70" t="s">
        <v>136</v>
      </c>
      <c r="T447" s="70"/>
    </row>
    <row r="448" spans="10:20" x14ac:dyDescent="0.25">
      <c r="J448" s="70"/>
      <c r="O448" s="70"/>
      <c r="Q448" s="70" t="s">
        <v>136</v>
      </c>
      <c r="T448" s="70"/>
    </row>
    <row r="449" spans="10:20" x14ac:dyDescent="0.25">
      <c r="J449" s="70"/>
      <c r="O449" s="70"/>
      <c r="Q449" s="70" t="s">
        <v>136</v>
      </c>
      <c r="T449" s="70"/>
    </row>
    <row r="450" spans="10:20" x14ac:dyDescent="0.25">
      <c r="J450" s="70"/>
      <c r="O450" s="70"/>
      <c r="Q450" s="70" t="s">
        <v>136</v>
      </c>
      <c r="T450" s="70"/>
    </row>
    <row r="451" spans="10:20" x14ac:dyDescent="0.25">
      <c r="J451" s="70"/>
      <c r="O451" s="70"/>
      <c r="Q451" s="70" t="s">
        <v>136</v>
      </c>
      <c r="T451" s="70"/>
    </row>
    <row r="452" spans="10:20" x14ac:dyDescent="0.25">
      <c r="J452" s="70"/>
      <c r="O452" s="70"/>
      <c r="Q452" s="70" t="s">
        <v>136</v>
      </c>
      <c r="T452" s="70"/>
    </row>
    <row r="453" spans="10:20" x14ac:dyDescent="0.25">
      <c r="J453" s="70"/>
      <c r="O453" s="70"/>
      <c r="Q453" s="70" t="s">
        <v>136</v>
      </c>
      <c r="T453" s="70"/>
    </row>
    <row r="454" spans="10:20" x14ac:dyDescent="0.25">
      <c r="J454" s="70"/>
      <c r="O454" s="70"/>
      <c r="Q454" s="70" t="s">
        <v>136</v>
      </c>
      <c r="T454" s="70"/>
    </row>
    <row r="455" spans="10:20" x14ac:dyDescent="0.25">
      <c r="J455" s="70"/>
      <c r="O455" s="70"/>
      <c r="Q455" s="70" t="s">
        <v>136</v>
      </c>
      <c r="T455" s="70"/>
    </row>
    <row r="456" spans="10:20" x14ac:dyDescent="0.25">
      <c r="J456" s="70"/>
      <c r="O456" s="70"/>
      <c r="Q456" s="70" t="s">
        <v>136</v>
      </c>
      <c r="T456" s="70"/>
    </row>
    <row r="457" spans="10:20" x14ac:dyDescent="0.25">
      <c r="J457" s="70"/>
      <c r="O457" s="70"/>
      <c r="Q457" s="70" t="s">
        <v>136</v>
      </c>
      <c r="T457" s="70"/>
    </row>
    <row r="458" spans="10:20" x14ac:dyDescent="0.25">
      <c r="J458" s="70"/>
      <c r="O458" s="70"/>
      <c r="Q458" s="70" t="s">
        <v>136</v>
      </c>
      <c r="T458" s="70"/>
    </row>
    <row r="459" spans="10:20" x14ac:dyDescent="0.25">
      <c r="J459" s="70"/>
      <c r="O459" s="70"/>
      <c r="Q459" s="70" t="s">
        <v>136</v>
      </c>
      <c r="T459" s="70"/>
    </row>
    <row r="460" spans="10:20" x14ac:dyDescent="0.25">
      <c r="J460" s="70"/>
      <c r="O460" s="70"/>
      <c r="Q460" s="70" t="s">
        <v>136</v>
      </c>
      <c r="T460" s="70"/>
    </row>
    <row r="461" spans="10:20" x14ac:dyDescent="0.25">
      <c r="J461" s="70"/>
      <c r="O461" s="70"/>
      <c r="Q461" s="70" t="s">
        <v>136</v>
      </c>
      <c r="T461" s="70"/>
    </row>
    <row r="462" spans="10:20" x14ac:dyDescent="0.25">
      <c r="J462" s="70"/>
      <c r="O462" s="70"/>
      <c r="Q462" s="70" t="s">
        <v>136</v>
      </c>
      <c r="T462" s="70"/>
    </row>
    <row r="463" spans="10:20" x14ac:dyDescent="0.25">
      <c r="J463" s="70"/>
      <c r="O463" s="70"/>
      <c r="Q463" s="70" t="s">
        <v>136</v>
      </c>
      <c r="T463" s="70"/>
    </row>
    <row r="464" spans="10:20" x14ac:dyDescent="0.25">
      <c r="J464" s="70"/>
      <c r="O464" s="70"/>
      <c r="Q464" s="70" t="s">
        <v>136</v>
      </c>
      <c r="T464" s="70"/>
    </row>
    <row r="465" spans="10:20" x14ac:dyDescent="0.25">
      <c r="J465" s="70"/>
      <c r="O465" s="70"/>
      <c r="Q465" s="70" t="s">
        <v>136</v>
      </c>
      <c r="T465" s="70"/>
    </row>
    <row r="466" spans="10:20" x14ac:dyDescent="0.25">
      <c r="J466" s="70"/>
      <c r="O466" s="70"/>
      <c r="Q466" s="70" t="s">
        <v>136</v>
      </c>
      <c r="T466" s="70"/>
    </row>
    <row r="467" spans="10:20" x14ac:dyDescent="0.25">
      <c r="J467" s="70"/>
      <c r="O467" s="70"/>
      <c r="Q467" s="70" t="s">
        <v>136</v>
      </c>
      <c r="T467" s="70"/>
    </row>
    <row r="468" spans="10:20" x14ac:dyDescent="0.25">
      <c r="J468" s="70"/>
      <c r="O468" s="70"/>
      <c r="Q468" s="70" t="s">
        <v>136</v>
      </c>
      <c r="T468" s="70"/>
    </row>
    <row r="469" spans="10:20" x14ac:dyDescent="0.25">
      <c r="J469" s="70"/>
      <c r="O469" s="70"/>
      <c r="Q469" s="70" t="s">
        <v>136</v>
      </c>
      <c r="T469" s="70"/>
    </row>
    <row r="470" spans="10:20" x14ac:dyDescent="0.25">
      <c r="J470" s="70"/>
      <c r="O470" s="70"/>
      <c r="Q470" s="70" t="s">
        <v>136</v>
      </c>
      <c r="T470" s="70"/>
    </row>
    <row r="471" spans="10:20" x14ac:dyDescent="0.25">
      <c r="J471" s="70"/>
      <c r="O471" s="70"/>
      <c r="Q471" s="70" t="s">
        <v>136</v>
      </c>
      <c r="T471" s="70"/>
    </row>
    <row r="472" spans="10:20" x14ac:dyDescent="0.25">
      <c r="J472" s="70"/>
      <c r="O472" s="70"/>
      <c r="Q472" s="70" t="s">
        <v>136</v>
      </c>
      <c r="T472" s="70"/>
    </row>
    <row r="473" spans="10:20" x14ac:dyDescent="0.25">
      <c r="J473" s="70"/>
      <c r="O473" s="70"/>
      <c r="Q473" s="70" t="s">
        <v>136</v>
      </c>
      <c r="T473" s="70"/>
    </row>
    <row r="474" spans="10:20" x14ac:dyDescent="0.25">
      <c r="J474" s="70"/>
      <c r="O474" s="70"/>
      <c r="Q474" s="70" t="s">
        <v>136</v>
      </c>
      <c r="T474" s="70"/>
    </row>
    <row r="475" spans="10:20" x14ac:dyDescent="0.25">
      <c r="J475" s="70"/>
      <c r="O475" s="70"/>
      <c r="Q475" s="70" t="s">
        <v>136</v>
      </c>
      <c r="T475" s="70"/>
    </row>
    <row r="476" spans="10:20" x14ac:dyDescent="0.25">
      <c r="J476" s="70"/>
      <c r="O476" s="70"/>
      <c r="Q476" s="70" t="s">
        <v>136</v>
      </c>
      <c r="T476" s="70"/>
    </row>
    <row r="477" spans="10:20" x14ac:dyDescent="0.25">
      <c r="J477" s="70"/>
      <c r="O477" s="70"/>
      <c r="Q477" s="70" t="s">
        <v>136</v>
      </c>
      <c r="T477" s="70"/>
    </row>
    <row r="478" spans="10:20" x14ac:dyDescent="0.25">
      <c r="J478" s="70"/>
      <c r="O478" s="70"/>
      <c r="Q478" s="70" t="s">
        <v>136</v>
      </c>
      <c r="T478" s="70"/>
    </row>
    <row r="479" spans="10:20" x14ac:dyDescent="0.25">
      <c r="J479" s="70"/>
      <c r="O479" s="70"/>
      <c r="Q479" s="70" t="s">
        <v>136</v>
      </c>
      <c r="T479" s="70"/>
    </row>
    <row r="480" spans="10:20" x14ac:dyDescent="0.25">
      <c r="J480" s="70"/>
      <c r="O480" s="70"/>
      <c r="Q480" s="70" t="s">
        <v>136</v>
      </c>
      <c r="T480" s="70"/>
    </row>
    <row r="481" spans="10:20" x14ac:dyDescent="0.25">
      <c r="J481" s="70"/>
      <c r="O481" s="70"/>
      <c r="Q481" s="70" t="s">
        <v>136</v>
      </c>
      <c r="T481" s="70"/>
    </row>
    <row r="482" spans="10:20" x14ac:dyDescent="0.25">
      <c r="J482" s="70"/>
      <c r="O482" s="70"/>
      <c r="Q482" s="70" t="s">
        <v>136</v>
      </c>
      <c r="T482" s="70"/>
    </row>
    <row r="483" spans="10:20" x14ac:dyDescent="0.25">
      <c r="J483" s="70"/>
      <c r="O483" s="70"/>
      <c r="Q483" s="70" t="s">
        <v>136</v>
      </c>
      <c r="T483" s="70"/>
    </row>
    <row r="484" spans="10:20" x14ac:dyDescent="0.25">
      <c r="J484" s="70"/>
      <c r="O484" s="70"/>
      <c r="Q484" s="70" t="s">
        <v>136</v>
      </c>
      <c r="T484" s="70"/>
    </row>
    <row r="485" spans="10:20" x14ac:dyDescent="0.25">
      <c r="J485" s="70"/>
      <c r="O485" s="70"/>
      <c r="Q485" s="70" t="s">
        <v>136</v>
      </c>
      <c r="T485" s="70"/>
    </row>
    <row r="486" spans="10:20" x14ac:dyDescent="0.25">
      <c r="J486" s="70"/>
      <c r="O486" s="70"/>
      <c r="Q486" s="70" t="s">
        <v>136</v>
      </c>
      <c r="T486" s="70"/>
    </row>
    <row r="487" spans="10:20" x14ac:dyDescent="0.25">
      <c r="J487" s="70"/>
      <c r="O487" s="70"/>
      <c r="Q487" s="70" t="s">
        <v>136</v>
      </c>
      <c r="T487" s="70"/>
    </row>
    <row r="488" spans="10:20" x14ac:dyDescent="0.25">
      <c r="J488" s="70"/>
      <c r="O488" s="70"/>
      <c r="Q488" s="70" t="s">
        <v>136</v>
      </c>
      <c r="T488" s="70"/>
    </row>
    <row r="489" spans="10:20" x14ac:dyDescent="0.25">
      <c r="J489" s="70"/>
      <c r="O489" s="70"/>
      <c r="Q489" s="70" t="s">
        <v>136</v>
      </c>
      <c r="T489" s="70"/>
    </row>
    <row r="490" spans="10:20" x14ac:dyDescent="0.25">
      <c r="J490" s="70"/>
      <c r="O490" s="70"/>
      <c r="Q490" s="70" t="s">
        <v>136</v>
      </c>
      <c r="T490" s="70"/>
    </row>
    <row r="491" spans="10:20" x14ac:dyDescent="0.25">
      <c r="J491" s="70"/>
      <c r="O491" s="70"/>
      <c r="Q491" s="70" t="s">
        <v>136</v>
      </c>
      <c r="T491" s="70"/>
    </row>
    <row r="492" spans="10:20" x14ac:dyDescent="0.25">
      <c r="J492" s="70"/>
      <c r="O492" s="70"/>
      <c r="Q492" s="70" t="s">
        <v>136</v>
      </c>
      <c r="T492" s="70"/>
    </row>
    <row r="493" spans="10:20" x14ac:dyDescent="0.25">
      <c r="J493" s="70"/>
      <c r="O493" s="70"/>
      <c r="Q493" s="70" t="s">
        <v>136</v>
      </c>
      <c r="T493" s="70"/>
    </row>
    <row r="494" spans="10:20" x14ac:dyDescent="0.25">
      <c r="J494" s="70"/>
      <c r="O494" s="70"/>
      <c r="Q494" s="70" t="s">
        <v>136</v>
      </c>
      <c r="T494" s="70"/>
    </row>
    <row r="495" spans="10:20" x14ac:dyDescent="0.25">
      <c r="J495" s="70"/>
      <c r="O495" s="70"/>
      <c r="Q495" s="70" t="s">
        <v>136</v>
      </c>
      <c r="T495" s="70"/>
    </row>
    <row r="496" spans="10:20" x14ac:dyDescent="0.25">
      <c r="J496" s="70"/>
      <c r="O496" s="70"/>
      <c r="Q496" s="70" t="s">
        <v>136</v>
      </c>
      <c r="T496" s="70"/>
    </row>
    <row r="497" spans="10:20" x14ac:dyDescent="0.25">
      <c r="J497" s="70"/>
      <c r="O497" s="70"/>
      <c r="Q497" s="70" t="s">
        <v>136</v>
      </c>
      <c r="T497" s="70"/>
    </row>
    <row r="498" spans="10:20" x14ac:dyDescent="0.25">
      <c r="J498" s="70"/>
      <c r="O498" s="70"/>
      <c r="Q498" s="70" t="s">
        <v>136</v>
      </c>
      <c r="T498" s="70"/>
    </row>
    <row r="499" spans="10:20" x14ac:dyDescent="0.25">
      <c r="J499" s="70"/>
      <c r="O499" s="70"/>
      <c r="Q499" s="70" t="s">
        <v>136</v>
      </c>
      <c r="T499" s="70"/>
    </row>
    <row r="500" spans="10:20" x14ac:dyDescent="0.25">
      <c r="J500" s="70"/>
      <c r="O500" s="70"/>
      <c r="Q500" s="70" t="s">
        <v>136</v>
      </c>
      <c r="T500" s="70"/>
    </row>
    <row r="501" spans="10:20" x14ac:dyDescent="0.25">
      <c r="J501" s="70"/>
      <c r="O501" s="70"/>
      <c r="Q501" s="70" t="s">
        <v>136</v>
      </c>
      <c r="T501" s="70"/>
    </row>
    <row r="502" spans="10:20" x14ac:dyDescent="0.25">
      <c r="J502" s="70"/>
      <c r="O502" s="70"/>
      <c r="Q502" s="70" t="s">
        <v>136</v>
      </c>
      <c r="T502" s="70"/>
    </row>
    <row r="503" spans="10:20" x14ac:dyDescent="0.25">
      <c r="J503" s="70"/>
      <c r="O503" s="70"/>
      <c r="Q503" s="70" t="s">
        <v>136</v>
      </c>
      <c r="T503" s="70"/>
    </row>
    <row r="504" spans="10:20" x14ac:dyDescent="0.25">
      <c r="J504" s="70"/>
      <c r="O504" s="70"/>
      <c r="Q504" s="70" t="s">
        <v>136</v>
      </c>
      <c r="T504" s="70"/>
    </row>
    <row r="505" spans="10:20" x14ac:dyDescent="0.25">
      <c r="J505" s="70"/>
      <c r="O505" s="70"/>
      <c r="Q505" s="70" t="s">
        <v>136</v>
      </c>
      <c r="T505" s="70"/>
    </row>
    <row r="506" spans="10:20" x14ac:dyDescent="0.25">
      <c r="J506" s="70"/>
      <c r="O506" s="70"/>
      <c r="Q506" s="70" t="s">
        <v>136</v>
      </c>
      <c r="T506" s="70"/>
    </row>
    <row r="507" spans="10:20" x14ac:dyDescent="0.25">
      <c r="J507" s="70"/>
      <c r="O507" s="70"/>
      <c r="Q507" s="70" t="s">
        <v>136</v>
      </c>
      <c r="T507" s="70"/>
    </row>
    <row r="508" spans="10:20" x14ac:dyDescent="0.25">
      <c r="J508" s="70"/>
      <c r="O508" s="70"/>
      <c r="Q508" s="70" t="s">
        <v>136</v>
      </c>
      <c r="T508" s="70"/>
    </row>
    <row r="509" spans="10:20" x14ac:dyDescent="0.25">
      <c r="J509" s="70"/>
      <c r="O509" s="70"/>
      <c r="Q509" s="70" t="s">
        <v>136</v>
      </c>
      <c r="T509" s="70"/>
    </row>
    <row r="510" spans="10:20" x14ac:dyDescent="0.25">
      <c r="J510" s="70"/>
      <c r="O510" s="70"/>
      <c r="Q510" s="70" t="s">
        <v>136</v>
      </c>
      <c r="T510" s="70"/>
    </row>
    <row r="511" spans="10:20" x14ac:dyDescent="0.25">
      <c r="J511" s="70"/>
      <c r="O511" s="70"/>
      <c r="Q511" s="70" t="s">
        <v>136</v>
      </c>
      <c r="T511" s="70"/>
    </row>
    <row r="512" spans="10:20" x14ac:dyDescent="0.25">
      <c r="J512" s="70"/>
      <c r="O512" s="70"/>
      <c r="Q512" s="70" t="s">
        <v>136</v>
      </c>
      <c r="T512" s="70"/>
    </row>
    <row r="513" spans="10:20" x14ac:dyDescent="0.25">
      <c r="J513" s="70"/>
      <c r="O513" s="70"/>
      <c r="Q513" s="70" t="s">
        <v>136</v>
      </c>
      <c r="T513" s="70"/>
    </row>
    <row r="514" spans="10:20" x14ac:dyDescent="0.25">
      <c r="J514" s="70"/>
      <c r="O514" s="70"/>
      <c r="Q514" s="70" t="s">
        <v>136</v>
      </c>
      <c r="T514" s="70"/>
    </row>
    <row r="515" spans="10:20" x14ac:dyDescent="0.25">
      <c r="J515" s="70"/>
      <c r="O515" s="70"/>
      <c r="Q515" s="70" t="s">
        <v>136</v>
      </c>
      <c r="T515" s="70"/>
    </row>
    <row r="516" spans="10:20" x14ac:dyDescent="0.25">
      <c r="J516" s="70"/>
      <c r="O516" s="70"/>
      <c r="Q516" s="70" t="s">
        <v>136</v>
      </c>
      <c r="T516" s="70"/>
    </row>
    <row r="517" spans="10:20" x14ac:dyDescent="0.25">
      <c r="J517" s="70"/>
      <c r="O517" s="70"/>
      <c r="T517" s="70"/>
    </row>
    <row r="518" spans="10:20" x14ac:dyDescent="0.25">
      <c r="J518" s="70"/>
      <c r="O518" s="70"/>
      <c r="T518" s="70"/>
    </row>
    <row r="519" spans="10:20" x14ac:dyDescent="0.25">
      <c r="J519" s="70"/>
      <c r="O519" s="70"/>
      <c r="T519" s="70"/>
    </row>
    <row r="520" spans="10:20" x14ac:dyDescent="0.25">
      <c r="J520" s="70"/>
      <c r="O520" s="70"/>
      <c r="T520" s="70"/>
    </row>
    <row r="521" spans="10:20" x14ac:dyDescent="0.25">
      <c r="J521" s="70"/>
      <c r="O521" s="70"/>
      <c r="T521" s="70"/>
    </row>
    <row r="522" spans="10:20" x14ac:dyDescent="0.25">
      <c r="J522" s="70"/>
      <c r="O522" s="70"/>
      <c r="T522" s="70"/>
    </row>
    <row r="523" spans="10:20" x14ac:dyDescent="0.25">
      <c r="J523" s="70"/>
      <c r="O523" s="70"/>
      <c r="T523" s="70"/>
    </row>
    <row r="524" spans="10:20" x14ac:dyDescent="0.25">
      <c r="J524" s="70"/>
      <c r="O524" s="70"/>
      <c r="T524" s="70"/>
    </row>
    <row r="525" spans="10:20" x14ac:dyDescent="0.25">
      <c r="J525" s="70"/>
      <c r="O525" s="70"/>
      <c r="T525" s="70"/>
    </row>
    <row r="526" spans="10:20" x14ac:dyDescent="0.25">
      <c r="J526" s="70"/>
      <c r="O526" s="70"/>
      <c r="T526" s="70"/>
    </row>
    <row r="527" spans="10:20" x14ac:dyDescent="0.25">
      <c r="J527" s="70"/>
      <c r="O527" s="70"/>
      <c r="T527" s="70"/>
    </row>
    <row r="528" spans="10:20" x14ac:dyDescent="0.25">
      <c r="J528" s="70"/>
      <c r="O528" s="70"/>
      <c r="T528" s="70"/>
    </row>
    <row r="529" spans="10:20" x14ac:dyDescent="0.25">
      <c r="J529" s="70"/>
      <c r="O529" s="70"/>
      <c r="T529" s="70"/>
    </row>
    <row r="530" spans="10:20" x14ac:dyDescent="0.25">
      <c r="J530" s="70"/>
      <c r="O530" s="70"/>
      <c r="T530" s="70"/>
    </row>
    <row r="531" spans="10:20" x14ac:dyDescent="0.25">
      <c r="J531" s="70"/>
      <c r="O531" s="70"/>
      <c r="T531" s="70"/>
    </row>
    <row r="532" spans="10:20" x14ac:dyDescent="0.25">
      <c r="J532" s="70"/>
      <c r="O532" s="70"/>
      <c r="T532" s="70"/>
    </row>
    <row r="533" spans="10:20" x14ac:dyDescent="0.25">
      <c r="J533" s="70"/>
      <c r="O533" s="70"/>
      <c r="T533" s="70"/>
    </row>
    <row r="534" spans="10:20" x14ac:dyDescent="0.25">
      <c r="J534" s="70"/>
      <c r="O534" s="70"/>
      <c r="T534" s="70"/>
    </row>
    <row r="535" spans="10:20" x14ac:dyDescent="0.25">
      <c r="J535" s="70"/>
      <c r="O535" s="70"/>
      <c r="T535" s="70"/>
    </row>
    <row r="536" spans="10:20" x14ac:dyDescent="0.25">
      <c r="J536" s="70"/>
      <c r="O536" s="70"/>
      <c r="T536" s="70"/>
    </row>
  </sheetData>
  <mergeCells count="7">
    <mergeCell ref="V2:W2"/>
    <mergeCell ref="I5:V5"/>
    <mergeCell ref="A14:C14"/>
    <mergeCell ref="E14:F14"/>
    <mergeCell ref="J14:K14"/>
    <mergeCell ref="O14:P14"/>
    <mergeCell ref="T14:U14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Footer>&amp;C+) Anteil reduziert / Part réduit&amp;RI.I-&amp;P</oddFooter>
  </headerFooter>
  <rowBreaks count="1" manualBreakCount="1">
    <brk id="264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4"/>
  <sheetViews>
    <sheetView workbookViewId="0">
      <selection activeCell="Q2" sqref="Q2"/>
    </sheetView>
  </sheetViews>
  <sheetFormatPr baseColWidth="10" defaultRowHeight="15" x14ac:dyDescent="0.25"/>
  <cols>
    <col min="1" max="1" width="25.28515625" customWidth="1"/>
    <col min="2" max="3" width="6.42578125" style="92" customWidth="1"/>
    <col min="4" max="4" width="5.42578125" style="149" customWidth="1"/>
    <col min="5" max="5" width="0.7109375" customWidth="1"/>
    <col min="6" max="6" width="10.7109375" style="70" customWidth="1"/>
    <col min="7" max="7" width="1.28515625" style="70" customWidth="1"/>
    <col min="8" max="8" width="10.42578125" style="70" customWidth="1"/>
    <col min="9" max="9" width="1.28515625" style="70" customWidth="1"/>
    <col min="10" max="10" width="10.7109375" style="70" customWidth="1"/>
    <col min="11" max="11" width="1.140625" style="70" customWidth="1"/>
    <col min="12" max="12" width="10.42578125" style="70" customWidth="1"/>
    <col min="13" max="13" width="1.42578125" style="150" customWidth="1"/>
    <col min="14" max="14" width="10.7109375" style="70" customWidth="1"/>
    <col min="15" max="15" width="1.140625" style="70" customWidth="1"/>
    <col min="16" max="16" width="12" style="70" customWidth="1"/>
  </cols>
  <sheetData>
    <row r="1" spans="1:16" x14ac:dyDescent="0.25">
      <c r="P1" s="151">
        <v>511</v>
      </c>
    </row>
    <row r="2" spans="1:16" x14ac:dyDescent="0.25">
      <c r="N2" s="407">
        <v>41974</v>
      </c>
      <c r="O2" s="407"/>
      <c r="P2" s="407"/>
    </row>
    <row r="3" spans="1:16" x14ac:dyDescent="0.25">
      <c r="F3" s="74"/>
      <c r="G3" s="74"/>
      <c r="H3" s="74"/>
      <c r="I3" s="74"/>
      <c r="J3" s="74"/>
      <c r="K3" s="74"/>
      <c r="L3" s="74"/>
      <c r="M3" s="152"/>
      <c r="N3" s="74"/>
    </row>
    <row r="4" spans="1:16" x14ac:dyDescent="0.25">
      <c r="F4" s="74"/>
      <c r="G4" s="74"/>
      <c r="H4" s="74"/>
      <c r="I4" s="74"/>
      <c r="J4" s="74"/>
      <c r="K4" s="74"/>
      <c r="L4" s="74"/>
      <c r="M4" s="152"/>
      <c r="N4" s="74"/>
    </row>
    <row r="5" spans="1:16" x14ac:dyDescent="0.25">
      <c r="A5" s="75" t="s">
        <v>11</v>
      </c>
    </row>
    <row r="7" spans="1:16" x14ac:dyDescent="0.25">
      <c r="A7" s="153" t="s">
        <v>146</v>
      </c>
      <c r="B7" s="91"/>
      <c r="C7" s="91"/>
      <c r="E7" s="78"/>
      <c r="F7" s="408" t="s">
        <v>147</v>
      </c>
      <c r="G7" s="154" t="s">
        <v>148</v>
      </c>
      <c r="H7" s="155"/>
      <c r="I7" s="105"/>
      <c r="J7" s="409" t="s">
        <v>149</v>
      </c>
      <c r="K7" s="154" t="s">
        <v>150</v>
      </c>
      <c r="L7" s="103"/>
      <c r="M7" s="93"/>
      <c r="N7" s="411" t="s">
        <v>151</v>
      </c>
      <c r="O7" s="154" t="s">
        <v>152</v>
      </c>
      <c r="P7" s="103"/>
    </row>
    <row r="8" spans="1:16" x14ac:dyDescent="0.25">
      <c r="A8" s="153" t="s">
        <v>153</v>
      </c>
      <c r="B8" s="91"/>
      <c r="C8" s="91"/>
      <c r="E8" s="78"/>
      <c r="F8" s="408"/>
      <c r="G8" s="154" t="s">
        <v>154</v>
      </c>
      <c r="H8" s="82"/>
      <c r="I8" s="105"/>
      <c r="J8" s="410"/>
      <c r="K8" s="154" t="s">
        <v>155</v>
      </c>
      <c r="L8" s="103"/>
      <c r="M8" s="93"/>
      <c r="N8" s="410"/>
      <c r="O8" s="154" t="s">
        <v>156</v>
      </c>
      <c r="P8" s="103"/>
    </row>
    <row r="9" spans="1:16" ht="15.75" thickBot="1" x14ac:dyDescent="0.3">
      <c r="A9" s="156"/>
      <c r="B9" s="117"/>
      <c r="C9" s="117"/>
      <c r="D9" s="157"/>
      <c r="E9" s="116"/>
      <c r="F9" s="103"/>
      <c r="G9" s="104"/>
      <c r="H9" s="103"/>
      <c r="I9" s="105"/>
      <c r="J9" s="103"/>
      <c r="K9" s="104"/>
      <c r="L9" s="103"/>
      <c r="M9" s="118"/>
      <c r="N9" s="103"/>
      <c r="O9" s="104"/>
      <c r="P9" s="103"/>
    </row>
    <row r="10" spans="1:16" ht="26.25" thickBot="1" x14ac:dyDescent="0.3">
      <c r="A10" s="158" t="s">
        <v>129</v>
      </c>
      <c r="B10" s="159"/>
      <c r="C10" s="159"/>
      <c r="D10" s="160" t="s">
        <v>2</v>
      </c>
      <c r="E10" s="161"/>
      <c r="F10" s="403" t="s">
        <v>130</v>
      </c>
      <c r="G10" s="412"/>
      <c r="H10" s="112" t="s">
        <v>131</v>
      </c>
      <c r="I10" s="162"/>
      <c r="J10" s="403" t="s">
        <v>132</v>
      </c>
      <c r="K10" s="404"/>
      <c r="L10" s="112" t="s">
        <v>131</v>
      </c>
      <c r="M10" s="163"/>
      <c r="N10" s="403" t="s">
        <v>132</v>
      </c>
      <c r="O10" s="404"/>
      <c r="P10" s="112" t="s">
        <v>131</v>
      </c>
    </row>
    <row r="11" spans="1:16" x14ac:dyDescent="0.25">
      <c r="A11" s="122"/>
      <c r="B11" s="406"/>
      <c r="C11" s="406"/>
      <c r="D11" s="157" t="s">
        <v>2</v>
      </c>
      <c r="E11" s="116"/>
      <c r="F11"/>
      <c r="G11"/>
      <c r="H11"/>
      <c r="I11"/>
      <c r="J11"/>
      <c r="K11"/>
      <c r="L11"/>
      <c r="M11"/>
      <c r="N11"/>
      <c r="O11"/>
      <c r="P11"/>
    </row>
    <row r="12" spans="1:16" x14ac:dyDescent="0.25">
      <c r="A12" s="122" t="str">
        <f>COUNT(B13:B998) &amp; " TU/ET"</f>
        <v>217 TU/ET</v>
      </c>
      <c r="B12" s="164"/>
      <c r="C12" s="165" t="s">
        <v>4</v>
      </c>
      <c r="D12" s="166" t="s">
        <v>157</v>
      </c>
      <c r="E12" s="116"/>
      <c r="F12" s="125" t="s">
        <v>133</v>
      </c>
      <c r="H12" s="122" t="str">
        <f>COUNT(H13:H998) &amp; " TU/ET"</f>
        <v>205 TU/ET</v>
      </c>
      <c r="J12" s="125" t="s">
        <v>133</v>
      </c>
      <c r="L12" s="122" t="str">
        <f>COUNT(L13:L998) &amp; " TU/ET"</f>
        <v>205 TU/ET</v>
      </c>
      <c r="M12" s="118"/>
      <c r="N12" s="125" t="s">
        <v>133</v>
      </c>
      <c r="P12" s="122" t="str">
        <f>COUNT(P13:P998) &amp; " TU/ET"</f>
        <v>38 TU/ET</v>
      </c>
    </row>
    <row r="13" spans="1:16" x14ac:dyDescent="0.25">
      <c r="A13" s="167" t="s">
        <v>158</v>
      </c>
      <c r="B13" s="129">
        <v>11</v>
      </c>
      <c r="C13" s="168" t="s">
        <v>136</v>
      </c>
      <c r="D13" s="130">
        <v>11</v>
      </c>
      <c r="E13" s="169"/>
      <c r="F13" s="170">
        <v>100</v>
      </c>
      <c r="G13" s="171"/>
      <c r="H13" s="172">
        <v>69.519019999999998</v>
      </c>
      <c r="I13" s="173"/>
      <c r="J13" s="170">
        <v>100</v>
      </c>
      <c r="K13" s="105"/>
      <c r="L13" s="172">
        <v>76.985391000000007</v>
      </c>
      <c r="M13" s="105"/>
      <c r="N13" s="135">
        <v>100</v>
      </c>
      <c r="O13" s="173"/>
      <c r="P13" s="136">
        <v>85.022558000000004</v>
      </c>
    </row>
    <row r="14" spans="1:16" x14ac:dyDescent="0.25">
      <c r="A14" s="167" t="s">
        <v>159</v>
      </c>
      <c r="B14" s="129">
        <v>22</v>
      </c>
      <c r="C14" s="168" t="s">
        <v>136</v>
      </c>
      <c r="D14" s="130">
        <v>22</v>
      </c>
      <c r="E14" s="169"/>
      <c r="F14" s="170">
        <v>0.20710500000000001</v>
      </c>
      <c r="G14" s="171"/>
      <c r="H14" s="172">
        <v>0.14397699999999999</v>
      </c>
      <c r="I14" s="173"/>
      <c r="J14" s="170">
        <v>0.229932</v>
      </c>
      <c r="K14" s="105"/>
      <c r="L14" s="172">
        <v>0.177014</v>
      </c>
      <c r="M14" s="105"/>
      <c r="N14" s="135">
        <v>0.23452700000000001</v>
      </c>
      <c r="O14" s="173"/>
      <c r="P14" s="136">
        <v>0.19940099999999999</v>
      </c>
    </row>
    <row r="15" spans="1:16" x14ac:dyDescent="0.25">
      <c r="A15" s="167" t="s">
        <v>160</v>
      </c>
      <c r="B15" s="129">
        <v>23</v>
      </c>
      <c r="C15" s="168" t="s">
        <v>136</v>
      </c>
      <c r="D15" s="130">
        <v>23</v>
      </c>
      <c r="E15" s="169"/>
      <c r="F15" s="170">
        <v>2.2428E-2</v>
      </c>
      <c r="G15" s="171"/>
      <c r="H15" s="172">
        <v>1.5592E-2</v>
      </c>
      <c r="I15" s="173"/>
      <c r="J15" s="170">
        <v>8.4209999999999997E-3</v>
      </c>
      <c r="K15" s="105"/>
      <c r="L15" s="172">
        <v>6.483E-3</v>
      </c>
      <c r="M15" s="105"/>
      <c r="N15" s="135" t="s">
        <v>136</v>
      </c>
      <c r="O15" s="173"/>
      <c r="P15" s="136" t="s">
        <v>136</v>
      </c>
    </row>
    <row r="16" spans="1:16" x14ac:dyDescent="0.25">
      <c r="A16" s="167" t="s">
        <v>161</v>
      </c>
      <c r="B16" s="129">
        <v>24</v>
      </c>
      <c r="C16" s="168" t="s">
        <v>136</v>
      </c>
      <c r="D16" s="130">
        <v>23</v>
      </c>
      <c r="E16" s="169"/>
      <c r="F16" s="170">
        <v>6.0062999999999998E-2</v>
      </c>
      <c r="G16" s="171"/>
      <c r="H16" s="172">
        <v>4.1755E-2</v>
      </c>
      <c r="I16" s="173"/>
      <c r="J16" s="170">
        <v>3.3418999999999997E-2</v>
      </c>
      <c r="K16" s="105"/>
      <c r="L16" s="172">
        <v>2.5728000000000001E-2</v>
      </c>
      <c r="M16" s="105"/>
      <c r="N16" s="135" t="s">
        <v>136</v>
      </c>
      <c r="O16" s="173"/>
      <c r="P16" s="136" t="s">
        <v>136</v>
      </c>
    </row>
    <row r="17" spans="1:16" x14ac:dyDescent="0.25">
      <c r="A17" s="167" t="s">
        <v>162</v>
      </c>
      <c r="B17" s="129">
        <v>27</v>
      </c>
      <c r="C17" s="168" t="s">
        <v>136</v>
      </c>
      <c r="D17" s="130">
        <v>23</v>
      </c>
      <c r="E17" s="169"/>
      <c r="F17" s="170">
        <v>2.6450999999999999E-2</v>
      </c>
      <c r="G17" s="171"/>
      <c r="H17" s="172">
        <v>1.8388000000000002E-2</v>
      </c>
      <c r="I17" s="173"/>
      <c r="J17" s="170">
        <v>1.3960999999999999E-2</v>
      </c>
      <c r="K17" s="105"/>
      <c r="L17" s="172">
        <v>1.0748000000000001E-2</v>
      </c>
      <c r="M17" s="105"/>
      <c r="N17" s="135" t="s">
        <v>136</v>
      </c>
      <c r="O17" s="173"/>
      <c r="P17" s="136" t="s">
        <v>136</v>
      </c>
    </row>
    <row r="18" spans="1:16" x14ac:dyDescent="0.25">
      <c r="A18" s="167" t="s">
        <v>163</v>
      </c>
      <c r="B18" s="129">
        <v>29</v>
      </c>
      <c r="C18" s="168" t="s">
        <v>136</v>
      </c>
      <c r="D18" s="130">
        <v>29</v>
      </c>
      <c r="E18" s="169"/>
      <c r="F18" s="170">
        <v>4.1263000000000001E-2</v>
      </c>
      <c r="G18" s="171"/>
      <c r="H18" s="172">
        <v>2.8686E-2</v>
      </c>
      <c r="I18" s="173"/>
      <c r="J18" s="170">
        <v>4.2249999999999996E-3</v>
      </c>
      <c r="K18" s="105"/>
      <c r="L18" s="172">
        <v>3.2529999999999998E-3</v>
      </c>
      <c r="M18" s="105"/>
      <c r="N18" s="135" t="s">
        <v>136</v>
      </c>
      <c r="O18" s="173"/>
      <c r="P18" s="136" t="s">
        <v>136</v>
      </c>
    </row>
    <row r="19" spans="1:16" x14ac:dyDescent="0.25">
      <c r="A19" s="167" t="s">
        <v>164</v>
      </c>
      <c r="B19" s="129">
        <v>31</v>
      </c>
      <c r="C19" s="168" t="s">
        <v>136</v>
      </c>
      <c r="D19" s="130">
        <v>31</v>
      </c>
      <c r="E19" s="169"/>
      <c r="F19" s="170">
        <v>0.119698</v>
      </c>
      <c r="G19" s="171"/>
      <c r="H19" s="172">
        <v>8.3212999999999995E-2</v>
      </c>
      <c r="I19" s="173"/>
      <c r="J19" s="170">
        <v>6.2621999999999997E-2</v>
      </c>
      <c r="K19" s="105"/>
      <c r="L19" s="172">
        <v>4.8210000000000003E-2</v>
      </c>
      <c r="M19" s="105"/>
      <c r="N19" s="135">
        <v>6.2895999999999994E-2</v>
      </c>
      <c r="O19" s="173"/>
      <c r="P19" s="136">
        <v>5.3476000000000003E-2</v>
      </c>
    </row>
    <row r="20" spans="1:16" x14ac:dyDescent="0.25">
      <c r="A20" s="167" t="s">
        <v>165</v>
      </c>
      <c r="B20" s="129">
        <v>32</v>
      </c>
      <c r="C20" s="168" t="s">
        <v>136</v>
      </c>
      <c r="D20" s="130">
        <v>32</v>
      </c>
      <c r="E20" s="169"/>
      <c r="F20" s="170">
        <v>2.9996999999999999E-2</v>
      </c>
      <c r="G20" s="171"/>
      <c r="H20" s="172">
        <v>2.0854000000000001E-2</v>
      </c>
      <c r="I20" s="173"/>
      <c r="J20" s="170">
        <v>2.5947999999999999E-2</v>
      </c>
      <c r="K20" s="105"/>
      <c r="L20" s="172">
        <v>1.9976000000000001E-2</v>
      </c>
      <c r="M20" s="105"/>
      <c r="N20" s="135" t="s">
        <v>136</v>
      </c>
      <c r="O20" s="173"/>
      <c r="P20" s="136" t="s">
        <v>136</v>
      </c>
    </row>
    <row r="21" spans="1:16" x14ac:dyDescent="0.25">
      <c r="A21" s="167" t="s">
        <v>166</v>
      </c>
      <c r="B21" s="129">
        <v>34</v>
      </c>
      <c r="C21" s="168" t="s">
        <v>136</v>
      </c>
      <c r="D21" s="130">
        <v>34</v>
      </c>
      <c r="E21" s="169"/>
      <c r="F21" s="170">
        <v>1.07416</v>
      </c>
      <c r="G21" s="171"/>
      <c r="H21" s="172">
        <v>0.74674600000000002</v>
      </c>
      <c r="I21" s="173"/>
      <c r="J21" s="170">
        <v>0.63358400000000004</v>
      </c>
      <c r="K21" s="105"/>
      <c r="L21" s="172">
        <v>0.48776700000000001</v>
      </c>
      <c r="M21" s="105"/>
      <c r="N21" s="135">
        <v>0.63673999999999997</v>
      </c>
      <c r="O21" s="173"/>
      <c r="P21" s="136">
        <v>0.54137299999999999</v>
      </c>
    </row>
    <row r="22" spans="1:16" x14ac:dyDescent="0.25">
      <c r="A22" s="167" t="s">
        <v>167</v>
      </c>
      <c r="B22" s="129">
        <v>35</v>
      </c>
      <c r="C22" s="168" t="s">
        <v>136</v>
      </c>
      <c r="D22" s="130">
        <v>35</v>
      </c>
      <c r="E22" s="169"/>
      <c r="F22" s="170">
        <v>0.12084399999999999</v>
      </c>
      <c r="G22" s="171"/>
      <c r="H22" s="172">
        <v>8.4010000000000001E-2</v>
      </c>
      <c r="I22" s="173"/>
      <c r="J22" s="170">
        <v>0.130386</v>
      </c>
      <c r="K22" s="105"/>
      <c r="L22" s="172">
        <v>0.100378</v>
      </c>
      <c r="M22" s="105"/>
      <c r="N22" s="135">
        <v>0.131545</v>
      </c>
      <c r="O22" s="173"/>
      <c r="P22" s="136">
        <v>0.111843</v>
      </c>
    </row>
    <row r="23" spans="1:16" x14ac:dyDescent="0.25">
      <c r="A23" s="167" t="s">
        <v>168</v>
      </c>
      <c r="B23" s="129">
        <v>36</v>
      </c>
      <c r="C23" s="168" t="s">
        <v>136</v>
      </c>
      <c r="D23" s="130">
        <v>36</v>
      </c>
      <c r="E23" s="169"/>
      <c r="F23" s="170">
        <v>0.89971699999999999</v>
      </c>
      <c r="G23" s="171"/>
      <c r="H23" s="172">
        <v>0.62547399999999997</v>
      </c>
      <c r="I23" s="173"/>
      <c r="J23" s="170">
        <v>0.74599499999999996</v>
      </c>
      <c r="K23" s="105"/>
      <c r="L23" s="172">
        <v>0.57430700000000001</v>
      </c>
      <c r="M23" s="105"/>
      <c r="N23" s="135">
        <v>0.74926999999999999</v>
      </c>
      <c r="O23" s="173"/>
      <c r="P23" s="136">
        <v>0.63704899999999998</v>
      </c>
    </row>
    <row r="24" spans="1:16" x14ac:dyDescent="0.25">
      <c r="A24" s="167" t="s">
        <v>169</v>
      </c>
      <c r="B24" s="129">
        <v>37</v>
      </c>
      <c r="C24" s="168" t="s">
        <v>136</v>
      </c>
      <c r="D24" s="130">
        <v>37</v>
      </c>
      <c r="E24" s="169"/>
      <c r="F24" s="170">
        <v>0.257517</v>
      </c>
      <c r="G24" s="171"/>
      <c r="H24" s="172">
        <v>0.17902299999999999</v>
      </c>
      <c r="I24" s="173"/>
      <c r="J24" s="170">
        <v>0.150584</v>
      </c>
      <c r="K24" s="105"/>
      <c r="L24" s="172">
        <v>0.115928</v>
      </c>
      <c r="M24" s="105"/>
      <c r="N24" s="135" t="s">
        <v>136</v>
      </c>
      <c r="O24" s="173"/>
      <c r="P24" s="136" t="s">
        <v>136</v>
      </c>
    </row>
    <row r="25" spans="1:16" x14ac:dyDescent="0.25">
      <c r="A25" s="167" t="s">
        <v>170</v>
      </c>
      <c r="B25" s="129">
        <v>38</v>
      </c>
      <c r="C25" s="168" t="s">
        <v>136</v>
      </c>
      <c r="D25" s="130">
        <v>38</v>
      </c>
      <c r="E25" s="169"/>
      <c r="F25" s="170">
        <v>0.101355</v>
      </c>
      <c r="G25" s="171"/>
      <c r="H25" s="172">
        <v>7.0460999999999996E-2</v>
      </c>
      <c r="I25" s="173"/>
      <c r="J25" s="170">
        <v>1.3427E-2</v>
      </c>
      <c r="K25" s="105"/>
      <c r="L25" s="172">
        <v>1.0337000000000001E-2</v>
      </c>
      <c r="M25" s="105"/>
      <c r="N25" s="135" t="s">
        <v>136</v>
      </c>
      <c r="O25" s="173"/>
      <c r="P25" s="136" t="s">
        <v>136</v>
      </c>
    </row>
    <row r="26" spans="1:16" x14ac:dyDescent="0.25">
      <c r="A26" s="167" t="s">
        <v>171</v>
      </c>
      <c r="B26" s="129">
        <v>39</v>
      </c>
      <c r="C26" s="168" t="s">
        <v>136</v>
      </c>
      <c r="D26" s="130">
        <v>23</v>
      </c>
      <c r="E26" s="169"/>
      <c r="F26" s="170">
        <v>1.4759E-2</v>
      </c>
      <c r="G26" s="171"/>
      <c r="H26" s="172">
        <v>1.026E-2</v>
      </c>
      <c r="I26" s="173"/>
      <c r="J26" s="170">
        <v>3.7910000000000001E-3</v>
      </c>
      <c r="K26" s="105"/>
      <c r="L26" s="172">
        <v>2.9190000000000002E-3</v>
      </c>
      <c r="M26" s="105"/>
      <c r="N26" s="135" t="s">
        <v>136</v>
      </c>
      <c r="O26" s="173"/>
      <c r="P26" s="136" t="s">
        <v>136</v>
      </c>
    </row>
    <row r="27" spans="1:16" x14ac:dyDescent="0.25">
      <c r="A27" s="167" t="s">
        <v>172</v>
      </c>
      <c r="B27" s="129">
        <v>42</v>
      </c>
      <c r="C27" s="168" t="s">
        <v>136</v>
      </c>
      <c r="D27" s="130">
        <v>42</v>
      </c>
      <c r="E27" s="169"/>
      <c r="F27" s="170">
        <v>4.3744999999999999E-2</v>
      </c>
      <c r="G27" s="171"/>
      <c r="H27" s="172">
        <v>3.0411000000000001E-2</v>
      </c>
      <c r="I27" s="173"/>
      <c r="J27" s="170">
        <v>2.6422999999999999E-2</v>
      </c>
      <c r="K27" s="105"/>
      <c r="L27" s="172">
        <v>2.0341999999999999E-2</v>
      </c>
      <c r="M27" s="105"/>
      <c r="N27" s="135" t="s">
        <v>136</v>
      </c>
      <c r="O27" s="173"/>
      <c r="P27" s="136" t="s">
        <v>136</v>
      </c>
    </row>
    <row r="28" spans="1:16" x14ac:dyDescent="0.25">
      <c r="A28" s="167" t="s">
        <v>173</v>
      </c>
      <c r="B28" s="129">
        <v>43</v>
      </c>
      <c r="C28" s="168" t="s">
        <v>136</v>
      </c>
      <c r="D28" s="130">
        <v>43</v>
      </c>
      <c r="E28" s="169"/>
      <c r="F28" s="170">
        <v>0.105213</v>
      </c>
      <c r="G28" s="171"/>
      <c r="H28" s="172">
        <v>7.3143E-2</v>
      </c>
      <c r="I28" s="173"/>
      <c r="J28" s="170">
        <v>7.5445999999999999E-2</v>
      </c>
      <c r="K28" s="105"/>
      <c r="L28" s="172">
        <v>5.8082000000000002E-2</v>
      </c>
      <c r="M28" s="105"/>
      <c r="N28" s="135">
        <v>7.5073000000000001E-2</v>
      </c>
      <c r="O28" s="173"/>
      <c r="P28" s="136">
        <v>6.3828999999999997E-2</v>
      </c>
    </row>
    <row r="29" spans="1:16" x14ac:dyDescent="0.25">
      <c r="A29" s="167" t="s">
        <v>174</v>
      </c>
      <c r="B29" s="129">
        <v>44</v>
      </c>
      <c r="C29" s="168" t="s">
        <v>136</v>
      </c>
      <c r="D29" s="130">
        <v>73</v>
      </c>
      <c r="E29" s="169"/>
      <c r="F29" s="170">
        <v>4.568E-3</v>
      </c>
      <c r="G29" s="171"/>
      <c r="H29" s="172">
        <v>3.176E-3</v>
      </c>
      <c r="I29" s="173"/>
      <c r="J29" s="170">
        <v>4.6220000000000002E-3</v>
      </c>
      <c r="K29" s="105"/>
      <c r="L29" s="172">
        <v>3.558E-3</v>
      </c>
      <c r="M29" s="105"/>
      <c r="N29" s="135" t="s">
        <v>136</v>
      </c>
      <c r="O29" s="173"/>
      <c r="P29" s="136" t="s">
        <v>136</v>
      </c>
    </row>
    <row r="30" spans="1:16" x14ac:dyDescent="0.25">
      <c r="A30" s="167" t="s">
        <v>175</v>
      </c>
      <c r="B30" s="129">
        <v>45</v>
      </c>
      <c r="C30" s="168" t="s">
        <v>136</v>
      </c>
      <c r="D30" s="130">
        <v>34</v>
      </c>
      <c r="E30" s="169"/>
      <c r="F30" s="170">
        <v>0.56991000000000003</v>
      </c>
      <c r="G30" s="171"/>
      <c r="H30" s="172">
        <v>0.39619599999999999</v>
      </c>
      <c r="I30" s="173"/>
      <c r="J30" s="170">
        <v>0.17249100000000001</v>
      </c>
      <c r="K30" s="105"/>
      <c r="L30" s="172">
        <v>0.13279299999999999</v>
      </c>
      <c r="M30" s="105"/>
      <c r="N30" s="135">
        <v>0.17166799999999999</v>
      </c>
      <c r="O30" s="173"/>
      <c r="P30" s="136">
        <v>0.145957</v>
      </c>
    </row>
    <row r="31" spans="1:16" x14ac:dyDescent="0.25">
      <c r="A31" s="167" t="s">
        <v>176</v>
      </c>
      <c r="B31" s="129">
        <v>46</v>
      </c>
      <c r="C31" s="168">
        <v>490</v>
      </c>
      <c r="D31" s="130">
        <v>490</v>
      </c>
      <c r="E31" s="169"/>
      <c r="F31" s="170" t="s">
        <v>136</v>
      </c>
      <c r="G31" s="171"/>
      <c r="H31" s="172" t="s">
        <v>136</v>
      </c>
      <c r="I31" s="173"/>
      <c r="J31" s="170" t="s">
        <v>136</v>
      </c>
      <c r="K31" s="105"/>
      <c r="L31" s="172" t="s">
        <v>136</v>
      </c>
      <c r="M31" s="105"/>
      <c r="N31" s="135" t="s">
        <v>136</v>
      </c>
      <c r="O31" s="173"/>
      <c r="P31" s="136" t="s">
        <v>136</v>
      </c>
    </row>
    <row r="32" spans="1:16" x14ac:dyDescent="0.25">
      <c r="A32" s="167" t="s">
        <v>177</v>
      </c>
      <c r="B32" s="129">
        <v>47</v>
      </c>
      <c r="C32" s="168" t="s">
        <v>136</v>
      </c>
      <c r="D32" s="130">
        <v>47</v>
      </c>
      <c r="E32" s="169"/>
      <c r="F32" s="170">
        <v>2.6581E-2</v>
      </c>
      <c r="G32" s="171"/>
      <c r="H32" s="172">
        <v>1.8478999999999999E-2</v>
      </c>
      <c r="I32" s="173"/>
      <c r="J32" s="170">
        <v>1.9359000000000001E-2</v>
      </c>
      <c r="K32" s="105"/>
      <c r="L32" s="172">
        <v>1.4904000000000001E-2</v>
      </c>
      <c r="M32" s="105"/>
      <c r="N32" s="135" t="s">
        <v>136</v>
      </c>
      <c r="O32" s="173"/>
      <c r="P32" s="136" t="s">
        <v>136</v>
      </c>
    </row>
    <row r="33" spans="1:16" x14ac:dyDescent="0.25">
      <c r="A33" s="167" t="s">
        <v>178</v>
      </c>
      <c r="B33" s="129">
        <v>48</v>
      </c>
      <c r="C33" s="168" t="s">
        <v>136</v>
      </c>
      <c r="D33" s="130">
        <v>48</v>
      </c>
      <c r="E33" s="169"/>
      <c r="F33" s="170">
        <v>0.38573499999999999</v>
      </c>
      <c r="G33" s="171"/>
      <c r="H33" s="172">
        <v>0.26815899999999998</v>
      </c>
      <c r="I33" s="173"/>
      <c r="J33" s="170">
        <v>0.51819599999999999</v>
      </c>
      <c r="K33" s="105"/>
      <c r="L33" s="172">
        <v>0.39893499999999998</v>
      </c>
      <c r="M33" s="105"/>
      <c r="N33" s="135">
        <v>0.51783000000000001</v>
      </c>
      <c r="O33" s="173"/>
      <c r="P33" s="136">
        <v>0.440272</v>
      </c>
    </row>
    <row r="34" spans="1:16" x14ac:dyDescent="0.25">
      <c r="A34" s="167" t="s">
        <v>179</v>
      </c>
      <c r="B34" s="129">
        <v>49</v>
      </c>
      <c r="C34" s="168" t="s">
        <v>136</v>
      </c>
      <c r="D34" s="130">
        <v>49</v>
      </c>
      <c r="E34" s="169"/>
      <c r="F34" s="170">
        <v>7.6804999999999998E-2</v>
      </c>
      <c r="G34" s="171"/>
      <c r="H34" s="172">
        <v>5.3393999999999997E-2</v>
      </c>
      <c r="I34" s="173"/>
      <c r="J34" s="170">
        <v>8.0327999999999997E-2</v>
      </c>
      <c r="K34" s="105"/>
      <c r="L34" s="172">
        <v>6.1841E-2</v>
      </c>
      <c r="M34" s="105"/>
      <c r="N34" s="135">
        <v>8.2855999999999999E-2</v>
      </c>
      <c r="O34" s="173"/>
      <c r="P34" s="136">
        <v>7.0445999999999995E-2</v>
      </c>
    </row>
    <row r="35" spans="1:16" x14ac:dyDescent="0.25">
      <c r="A35" s="167" t="s">
        <v>180</v>
      </c>
      <c r="B35" s="129">
        <v>51</v>
      </c>
      <c r="C35" s="168" t="s">
        <v>136</v>
      </c>
      <c r="D35" s="130">
        <v>51</v>
      </c>
      <c r="E35" s="169"/>
      <c r="F35" s="170">
        <v>8.2114999999999994E-2</v>
      </c>
      <c r="G35" s="171"/>
      <c r="H35" s="172">
        <v>5.7085999999999998E-2</v>
      </c>
      <c r="I35" s="173"/>
      <c r="J35" s="170">
        <v>4.4431999999999999E-2</v>
      </c>
      <c r="K35" s="105"/>
      <c r="L35" s="172">
        <v>3.4206E-2</v>
      </c>
      <c r="M35" s="105"/>
      <c r="N35" s="135">
        <v>7.3385000000000006E-2</v>
      </c>
      <c r="O35" s="173"/>
      <c r="P35" s="136">
        <v>6.2393999999999998E-2</v>
      </c>
    </row>
    <row r="36" spans="1:16" x14ac:dyDescent="0.25">
      <c r="A36" s="167" t="s">
        <v>181</v>
      </c>
      <c r="B36" s="129">
        <v>52</v>
      </c>
      <c r="C36" s="168" t="s">
        <v>136</v>
      </c>
      <c r="D36" s="130">
        <v>34</v>
      </c>
      <c r="E36" s="169"/>
      <c r="F36" s="170">
        <v>0.62242299999999995</v>
      </c>
      <c r="G36" s="171"/>
      <c r="H36" s="172">
        <v>0.43270199999999998</v>
      </c>
      <c r="I36" s="173"/>
      <c r="J36" s="170">
        <v>0.35579899999999998</v>
      </c>
      <c r="K36" s="105"/>
      <c r="L36" s="172">
        <v>0.27391300000000002</v>
      </c>
      <c r="M36" s="105"/>
      <c r="N36" s="135">
        <v>0.35645100000000002</v>
      </c>
      <c r="O36" s="173"/>
      <c r="P36" s="136">
        <v>0.303064</v>
      </c>
    </row>
    <row r="37" spans="1:16" x14ac:dyDescent="0.25">
      <c r="A37" s="167" t="s">
        <v>182</v>
      </c>
      <c r="B37" s="129">
        <v>53</v>
      </c>
      <c r="C37" s="168" t="s">
        <v>136</v>
      </c>
      <c r="D37" s="130">
        <v>53</v>
      </c>
      <c r="E37" s="169"/>
      <c r="F37" s="170">
        <v>0.30234299999999997</v>
      </c>
      <c r="G37" s="171"/>
      <c r="H37" s="172">
        <v>0.21018600000000001</v>
      </c>
      <c r="I37" s="173"/>
      <c r="J37" s="170">
        <v>0.185973</v>
      </c>
      <c r="K37" s="105"/>
      <c r="L37" s="172">
        <v>0.14317199999999999</v>
      </c>
      <c r="M37" s="105"/>
      <c r="N37" s="135">
        <v>0.15729000000000001</v>
      </c>
      <c r="O37" s="173"/>
      <c r="P37" s="136">
        <v>0.13373199999999999</v>
      </c>
    </row>
    <row r="38" spans="1:16" x14ac:dyDescent="0.25">
      <c r="A38" s="167" t="s">
        <v>183</v>
      </c>
      <c r="B38" s="129">
        <v>55</v>
      </c>
      <c r="C38" s="168" t="s">
        <v>136</v>
      </c>
      <c r="D38" s="130">
        <v>55</v>
      </c>
      <c r="E38" s="169"/>
      <c r="F38" s="170">
        <v>5.1790999999999997E-2</v>
      </c>
      <c r="G38" s="171"/>
      <c r="H38" s="172">
        <v>3.6005000000000002E-2</v>
      </c>
      <c r="I38" s="173"/>
      <c r="J38" s="170">
        <v>2.598E-2</v>
      </c>
      <c r="K38" s="105"/>
      <c r="L38" s="172">
        <v>2.0001000000000001E-2</v>
      </c>
      <c r="M38" s="105"/>
      <c r="N38" s="135" t="s">
        <v>136</v>
      </c>
      <c r="O38" s="173"/>
      <c r="P38" s="136" t="s">
        <v>136</v>
      </c>
    </row>
    <row r="39" spans="1:16" x14ac:dyDescent="0.25">
      <c r="A39" s="167" t="s">
        <v>184</v>
      </c>
      <c r="B39" s="129">
        <v>56</v>
      </c>
      <c r="C39" s="168" t="s">
        <v>136</v>
      </c>
      <c r="D39" s="130">
        <v>38</v>
      </c>
      <c r="E39" s="169"/>
      <c r="F39" s="170">
        <v>4.0028000000000001E-2</v>
      </c>
      <c r="G39" s="171"/>
      <c r="H39" s="172">
        <v>2.7827000000000001E-2</v>
      </c>
      <c r="I39" s="173"/>
      <c r="J39" s="170">
        <v>9.4160000000000008E-3</v>
      </c>
      <c r="K39" s="105"/>
      <c r="L39" s="172">
        <v>7.2490000000000002E-3</v>
      </c>
      <c r="M39" s="105"/>
      <c r="N39" s="135" t="s">
        <v>136</v>
      </c>
      <c r="O39" s="173"/>
      <c r="P39" s="136" t="s">
        <v>136</v>
      </c>
    </row>
    <row r="40" spans="1:16" x14ac:dyDescent="0.25">
      <c r="A40" s="167" t="s">
        <v>185</v>
      </c>
      <c r="B40" s="129">
        <v>61</v>
      </c>
      <c r="C40" s="168" t="s">
        <v>136</v>
      </c>
      <c r="D40" s="130">
        <v>61</v>
      </c>
      <c r="E40" s="169"/>
      <c r="F40" s="170">
        <v>1.6534E-2</v>
      </c>
      <c r="G40" s="171"/>
      <c r="H40" s="172">
        <v>1.1494000000000001E-2</v>
      </c>
      <c r="I40" s="173"/>
      <c r="J40" s="170">
        <v>6.1619999999999999E-3</v>
      </c>
      <c r="K40" s="105"/>
      <c r="L40" s="172">
        <v>4.744E-3</v>
      </c>
      <c r="M40" s="105"/>
      <c r="N40" s="135" t="s">
        <v>136</v>
      </c>
      <c r="O40" s="173"/>
      <c r="P40" s="136" t="s">
        <v>136</v>
      </c>
    </row>
    <row r="41" spans="1:16" x14ac:dyDescent="0.25">
      <c r="A41" s="167" t="s">
        <v>186</v>
      </c>
      <c r="B41" s="129">
        <v>62</v>
      </c>
      <c r="C41" s="168" t="s">
        <v>136</v>
      </c>
      <c r="D41" s="130">
        <v>34</v>
      </c>
      <c r="E41" s="169"/>
      <c r="F41" s="170">
        <v>0.72298200000000001</v>
      </c>
      <c r="G41" s="171"/>
      <c r="H41" s="172">
        <v>0.50261</v>
      </c>
      <c r="I41" s="173"/>
      <c r="J41" s="170">
        <v>0.43440200000000001</v>
      </c>
      <c r="K41" s="105"/>
      <c r="L41" s="172">
        <v>0.334426</v>
      </c>
      <c r="M41" s="105"/>
      <c r="N41" s="135">
        <v>0.43934099999999998</v>
      </c>
      <c r="O41" s="173"/>
      <c r="P41" s="136">
        <v>0.37353900000000001</v>
      </c>
    </row>
    <row r="42" spans="1:16" x14ac:dyDescent="0.25">
      <c r="A42" s="167" t="s">
        <v>187</v>
      </c>
      <c r="B42" s="129">
        <v>64</v>
      </c>
      <c r="C42" s="168" t="s">
        <v>136</v>
      </c>
      <c r="D42" s="130">
        <v>64</v>
      </c>
      <c r="E42" s="169"/>
      <c r="F42" s="170">
        <v>0.28034100000000001</v>
      </c>
      <c r="G42" s="171"/>
      <c r="H42" s="172">
        <v>0.19489000000000001</v>
      </c>
      <c r="I42" s="173"/>
      <c r="J42" s="170">
        <v>0.29214400000000001</v>
      </c>
      <c r="K42" s="105"/>
      <c r="L42" s="172">
        <v>0.224908</v>
      </c>
      <c r="M42" s="105"/>
      <c r="N42" s="135">
        <v>0.29561199999999999</v>
      </c>
      <c r="O42" s="173"/>
      <c r="P42" s="136">
        <v>0.25133699999999998</v>
      </c>
    </row>
    <row r="43" spans="1:16" x14ac:dyDescent="0.25">
      <c r="A43" s="167" t="s">
        <v>188</v>
      </c>
      <c r="B43" s="129">
        <v>65</v>
      </c>
      <c r="C43" s="168" t="s">
        <v>136</v>
      </c>
      <c r="D43" s="130">
        <v>65</v>
      </c>
      <c r="E43" s="169"/>
      <c r="F43" s="170">
        <v>0.65024700000000002</v>
      </c>
      <c r="G43" s="171"/>
      <c r="H43" s="172">
        <v>0.45204499999999997</v>
      </c>
      <c r="I43" s="173"/>
      <c r="J43" s="170">
        <v>0.66656400000000005</v>
      </c>
      <c r="K43" s="105"/>
      <c r="L43" s="172">
        <v>0.51315699999999997</v>
      </c>
      <c r="M43" s="105"/>
      <c r="N43" s="135">
        <v>0.66532999999999998</v>
      </c>
      <c r="O43" s="173"/>
      <c r="P43" s="136">
        <v>0.56568099999999999</v>
      </c>
    </row>
    <row r="44" spans="1:16" x14ac:dyDescent="0.25">
      <c r="A44" s="167" t="s">
        <v>189</v>
      </c>
      <c r="B44" s="129">
        <v>66</v>
      </c>
      <c r="C44" s="168" t="s">
        <v>136</v>
      </c>
      <c r="D44" s="130">
        <v>66</v>
      </c>
      <c r="E44" s="169"/>
      <c r="F44" s="170">
        <v>7.4503E-2</v>
      </c>
      <c r="G44" s="171"/>
      <c r="H44" s="172">
        <v>5.1794E-2</v>
      </c>
      <c r="I44" s="173"/>
      <c r="J44" s="170">
        <v>2.8340000000000001E-2</v>
      </c>
      <c r="K44" s="105"/>
      <c r="L44" s="172">
        <v>2.1818000000000001E-2</v>
      </c>
      <c r="M44" s="105"/>
      <c r="N44" s="135" t="s">
        <v>136</v>
      </c>
      <c r="O44" s="173"/>
      <c r="P44" s="136" t="s">
        <v>136</v>
      </c>
    </row>
    <row r="45" spans="1:16" x14ac:dyDescent="0.25">
      <c r="A45" s="167" t="s">
        <v>190</v>
      </c>
      <c r="B45" s="129">
        <v>67</v>
      </c>
      <c r="C45" s="168" t="s">
        <v>136</v>
      </c>
      <c r="D45" s="130">
        <v>69</v>
      </c>
      <c r="E45" s="169"/>
      <c r="F45" s="170">
        <v>6.019E-3</v>
      </c>
      <c r="G45" s="171"/>
      <c r="H45" s="172">
        <v>4.1840000000000002E-3</v>
      </c>
      <c r="I45" s="173"/>
      <c r="J45" s="170">
        <v>3.7139999999999999E-3</v>
      </c>
      <c r="K45" s="105"/>
      <c r="L45" s="172">
        <v>2.859E-3</v>
      </c>
      <c r="M45" s="105"/>
      <c r="N45" s="135" t="s">
        <v>136</v>
      </c>
      <c r="O45" s="173"/>
      <c r="P45" s="136" t="s">
        <v>136</v>
      </c>
    </row>
    <row r="46" spans="1:16" x14ac:dyDescent="0.25">
      <c r="A46" s="167" t="s">
        <v>191</v>
      </c>
      <c r="B46" s="129">
        <v>69</v>
      </c>
      <c r="C46" s="168" t="s">
        <v>136</v>
      </c>
      <c r="D46" s="130">
        <v>69</v>
      </c>
      <c r="E46" s="169"/>
      <c r="F46" s="170">
        <v>2.8160999999999999E-2</v>
      </c>
      <c r="G46" s="171"/>
      <c r="H46" s="172">
        <v>1.9577000000000001E-2</v>
      </c>
      <c r="I46" s="173"/>
      <c r="J46" s="170">
        <v>1.4886E-2</v>
      </c>
      <c r="K46" s="105"/>
      <c r="L46" s="172">
        <v>1.146E-2</v>
      </c>
      <c r="M46" s="105"/>
      <c r="N46" s="135">
        <v>1.0173E-2</v>
      </c>
      <c r="O46" s="173"/>
      <c r="P46" s="136">
        <v>8.6490000000000004E-3</v>
      </c>
    </row>
    <row r="47" spans="1:16" x14ac:dyDescent="0.25">
      <c r="A47" s="167" t="s">
        <v>192</v>
      </c>
      <c r="B47" s="129">
        <v>71</v>
      </c>
      <c r="C47" s="168" t="s">
        <v>136</v>
      </c>
      <c r="D47" s="130">
        <v>22</v>
      </c>
      <c r="E47" s="169"/>
      <c r="F47" s="170">
        <v>1.0123E-2</v>
      </c>
      <c r="G47" s="171"/>
      <c r="H47" s="172">
        <v>7.0369999999999999E-3</v>
      </c>
      <c r="I47" s="173"/>
      <c r="J47" s="170">
        <v>4.9820000000000003E-3</v>
      </c>
      <c r="K47" s="105"/>
      <c r="L47" s="172">
        <v>3.8349999999999999E-3</v>
      </c>
      <c r="M47" s="105"/>
      <c r="N47" s="135" t="s">
        <v>136</v>
      </c>
      <c r="O47" s="173"/>
      <c r="P47" s="136" t="s">
        <v>136</v>
      </c>
    </row>
    <row r="48" spans="1:16" x14ac:dyDescent="0.25">
      <c r="A48" s="167" t="s">
        <v>193</v>
      </c>
      <c r="B48" s="129">
        <v>72</v>
      </c>
      <c r="C48" s="168" t="s">
        <v>136</v>
      </c>
      <c r="D48" s="130">
        <v>72</v>
      </c>
      <c r="E48" s="169"/>
      <c r="F48" s="170">
        <v>1.8293489999999999</v>
      </c>
      <c r="G48" s="171"/>
      <c r="H48" s="172">
        <v>1.2717449999999999</v>
      </c>
      <c r="I48" s="173"/>
      <c r="J48" s="170">
        <v>2.689908</v>
      </c>
      <c r="K48" s="105"/>
      <c r="L48" s="172">
        <v>2.0708359999999999</v>
      </c>
      <c r="M48" s="105"/>
      <c r="N48" s="135">
        <v>2.6889910000000001</v>
      </c>
      <c r="O48" s="173"/>
      <c r="P48" s="136">
        <v>2.2862490000000002</v>
      </c>
    </row>
    <row r="49" spans="1:16" x14ac:dyDescent="0.25">
      <c r="A49" s="167" t="s">
        <v>194</v>
      </c>
      <c r="B49" s="129">
        <v>73</v>
      </c>
      <c r="C49" s="168" t="s">
        <v>136</v>
      </c>
      <c r="D49" s="130">
        <v>73</v>
      </c>
      <c r="E49" s="169"/>
      <c r="F49" s="170">
        <v>1.4128999999999999E-2</v>
      </c>
      <c r="G49" s="171"/>
      <c r="H49" s="172">
        <v>9.8219999999999991E-3</v>
      </c>
      <c r="I49" s="173"/>
      <c r="J49" s="170">
        <v>1.0957E-2</v>
      </c>
      <c r="K49" s="105"/>
      <c r="L49" s="172">
        <v>8.4349999999999998E-3</v>
      </c>
      <c r="M49" s="105"/>
      <c r="N49" s="135">
        <v>1.4414E-2</v>
      </c>
      <c r="O49" s="173"/>
      <c r="P49" s="136">
        <v>1.2255E-2</v>
      </c>
    </row>
    <row r="50" spans="1:16" x14ac:dyDescent="0.25">
      <c r="A50" s="167" t="s">
        <v>195</v>
      </c>
      <c r="B50" s="129">
        <v>74</v>
      </c>
      <c r="C50" s="168" t="s">
        <v>136</v>
      </c>
      <c r="D50" s="130">
        <v>74</v>
      </c>
      <c r="E50" s="169"/>
      <c r="F50" s="170">
        <v>6.2147000000000001E-2</v>
      </c>
      <c r="G50" s="171"/>
      <c r="H50" s="172">
        <v>4.3203999999999999E-2</v>
      </c>
      <c r="I50" s="173"/>
      <c r="J50" s="170">
        <v>3.1136E-2</v>
      </c>
      <c r="K50" s="105"/>
      <c r="L50" s="172">
        <v>2.3970000000000002E-2</v>
      </c>
      <c r="M50" s="105"/>
      <c r="N50" s="135">
        <v>2.768E-2</v>
      </c>
      <c r="O50" s="173"/>
      <c r="P50" s="136">
        <v>2.3533999999999999E-2</v>
      </c>
    </row>
    <row r="51" spans="1:16" x14ac:dyDescent="0.25">
      <c r="A51" s="167" t="s">
        <v>196</v>
      </c>
      <c r="B51" s="129">
        <v>76</v>
      </c>
      <c r="C51" s="168" t="s">
        <v>136</v>
      </c>
      <c r="D51" s="130">
        <v>34</v>
      </c>
      <c r="E51" s="169"/>
      <c r="F51" s="170">
        <v>0.38347100000000001</v>
      </c>
      <c r="G51" s="171"/>
      <c r="H51" s="172">
        <v>0.26658500000000002</v>
      </c>
      <c r="I51" s="173"/>
      <c r="J51" s="170">
        <v>0.28864099999999998</v>
      </c>
      <c r="K51" s="105"/>
      <c r="L51" s="172">
        <v>0.22221099999999999</v>
      </c>
      <c r="M51" s="105"/>
      <c r="N51" s="135">
        <v>0.292543</v>
      </c>
      <c r="O51" s="173"/>
      <c r="P51" s="136">
        <v>0.248728</v>
      </c>
    </row>
    <row r="52" spans="1:16" x14ac:dyDescent="0.25">
      <c r="A52" s="167" t="s">
        <v>197</v>
      </c>
      <c r="B52" s="129">
        <v>78</v>
      </c>
      <c r="C52" s="168">
        <v>490</v>
      </c>
      <c r="D52" s="130">
        <v>490</v>
      </c>
      <c r="E52" s="169"/>
      <c r="F52" s="170" t="s">
        <v>136</v>
      </c>
      <c r="G52" s="171"/>
      <c r="H52" s="172" t="s">
        <v>136</v>
      </c>
      <c r="I52" s="173"/>
      <c r="J52" s="170" t="s">
        <v>136</v>
      </c>
      <c r="K52" s="105"/>
      <c r="L52" s="172" t="s">
        <v>136</v>
      </c>
      <c r="M52" s="105"/>
      <c r="N52" s="135" t="s">
        <v>136</v>
      </c>
      <c r="O52" s="173"/>
      <c r="P52" s="136" t="s">
        <v>136</v>
      </c>
    </row>
    <row r="53" spans="1:16" x14ac:dyDescent="0.25">
      <c r="A53" s="167" t="s">
        <v>198</v>
      </c>
      <c r="B53" s="129">
        <v>81</v>
      </c>
      <c r="C53" s="168" t="s">
        <v>136</v>
      </c>
      <c r="D53" s="130">
        <v>38</v>
      </c>
      <c r="E53" s="169"/>
      <c r="F53" s="170">
        <v>3.7286E-2</v>
      </c>
      <c r="G53" s="171"/>
      <c r="H53" s="172">
        <v>2.5921E-2</v>
      </c>
      <c r="I53" s="173"/>
      <c r="J53" s="170">
        <v>1.2192E-2</v>
      </c>
      <c r="K53" s="105"/>
      <c r="L53" s="172">
        <v>9.3860000000000002E-3</v>
      </c>
      <c r="M53" s="105"/>
      <c r="N53" s="135" t="s">
        <v>136</v>
      </c>
      <c r="O53" s="173"/>
      <c r="P53" s="136" t="s">
        <v>136</v>
      </c>
    </row>
    <row r="54" spans="1:16" x14ac:dyDescent="0.25">
      <c r="A54" s="167" t="s">
        <v>199</v>
      </c>
      <c r="B54" s="129">
        <v>82</v>
      </c>
      <c r="C54" s="168" t="s">
        <v>136</v>
      </c>
      <c r="D54" s="130">
        <v>36</v>
      </c>
      <c r="E54" s="169"/>
      <c r="F54" s="170">
        <v>0.62783999999999995</v>
      </c>
      <c r="G54" s="171"/>
      <c r="H54" s="172">
        <v>0.43646800000000002</v>
      </c>
      <c r="I54" s="173"/>
      <c r="J54" s="170">
        <v>0.74238599999999999</v>
      </c>
      <c r="K54" s="105"/>
      <c r="L54" s="172">
        <v>0.57152899999999995</v>
      </c>
      <c r="M54" s="105"/>
      <c r="N54" s="135">
        <v>0.74446100000000004</v>
      </c>
      <c r="O54" s="173"/>
      <c r="P54" s="136">
        <v>0.63295999999999997</v>
      </c>
    </row>
    <row r="55" spans="1:16" x14ac:dyDescent="0.25">
      <c r="A55" s="167" t="s">
        <v>200</v>
      </c>
      <c r="B55" s="129">
        <v>86</v>
      </c>
      <c r="C55" s="168" t="s">
        <v>136</v>
      </c>
      <c r="D55" s="130">
        <v>86</v>
      </c>
      <c r="E55" s="169"/>
      <c r="F55" s="170">
        <v>0.74739100000000003</v>
      </c>
      <c r="G55" s="171"/>
      <c r="H55" s="172">
        <v>0.51957900000000001</v>
      </c>
      <c r="I55" s="173"/>
      <c r="J55" s="170">
        <v>0.86319999999999997</v>
      </c>
      <c r="K55" s="105"/>
      <c r="L55" s="172">
        <v>0.66453799999999996</v>
      </c>
      <c r="M55" s="105"/>
      <c r="N55" s="135">
        <v>0.86810399999999999</v>
      </c>
      <c r="O55" s="173"/>
      <c r="P55" s="136">
        <v>0.73808399999999996</v>
      </c>
    </row>
    <row r="56" spans="1:16" x14ac:dyDescent="0.25">
      <c r="A56" s="167" t="s">
        <v>201</v>
      </c>
      <c r="B56" s="129">
        <v>88</v>
      </c>
      <c r="C56" s="168" t="s">
        <v>136</v>
      </c>
      <c r="D56" s="130">
        <v>88</v>
      </c>
      <c r="E56" s="169"/>
      <c r="F56" s="170">
        <v>1.2507809999999999</v>
      </c>
      <c r="G56" s="171"/>
      <c r="H56" s="172">
        <v>0.86953100000000005</v>
      </c>
      <c r="I56" s="173"/>
      <c r="J56" s="170">
        <v>0.79518900000000003</v>
      </c>
      <c r="K56" s="105"/>
      <c r="L56" s="172">
        <v>0.61217900000000003</v>
      </c>
      <c r="M56" s="105"/>
      <c r="N56" s="135">
        <v>0.71606999999999998</v>
      </c>
      <c r="O56" s="173"/>
      <c r="P56" s="136">
        <v>0.60882099999999995</v>
      </c>
    </row>
    <row r="57" spans="1:16" x14ac:dyDescent="0.25">
      <c r="A57" s="167" t="s">
        <v>202</v>
      </c>
      <c r="B57" s="129">
        <v>89</v>
      </c>
      <c r="C57" s="168" t="s">
        <v>136</v>
      </c>
      <c r="D57" s="130">
        <v>22</v>
      </c>
      <c r="E57" s="169"/>
      <c r="F57" s="170">
        <v>4.7921999999999999E-2</v>
      </c>
      <c r="G57" s="171"/>
      <c r="H57" s="172">
        <v>3.3314999999999997E-2</v>
      </c>
      <c r="I57" s="173"/>
      <c r="J57" s="170">
        <v>2.0178999999999999E-2</v>
      </c>
      <c r="K57" s="105"/>
      <c r="L57" s="172">
        <v>1.5535E-2</v>
      </c>
      <c r="M57" s="105"/>
      <c r="N57" s="135" t="s">
        <v>136</v>
      </c>
      <c r="O57" s="173"/>
      <c r="P57" s="136" t="s">
        <v>136</v>
      </c>
    </row>
    <row r="58" spans="1:16" x14ac:dyDescent="0.25">
      <c r="A58" s="167" t="s">
        <v>203</v>
      </c>
      <c r="B58" s="129">
        <v>92</v>
      </c>
      <c r="C58" s="168" t="s">
        <v>136</v>
      </c>
      <c r="D58" s="130">
        <v>34</v>
      </c>
      <c r="E58" s="169"/>
      <c r="F58" s="170">
        <v>0.14485600000000001</v>
      </c>
      <c r="G58" s="171"/>
      <c r="H58" s="172">
        <v>0.100702</v>
      </c>
      <c r="I58" s="173"/>
      <c r="J58" s="170">
        <v>8.1802E-2</v>
      </c>
      <c r="K58" s="105"/>
      <c r="L58" s="172">
        <v>6.2976000000000004E-2</v>
      </c>
      <c r="M58" s="105"/>
      <c r="N58" s="135">
        <v>8.3012000000000002E-2</v>
      </c>
      <c r="O58" s="173"/>
      <c r="P58" s="136">
        <v>7.0579000000000003E-2</v>
      </c>
    </row>
    <row r="59" spans="1:16" x14ac:dyDescent="0.25">
      <c r="A59" s="167" t="s">
        <v>204</v>
      </c>
      <c r="B59" s="129">
        <v>93</v>
      </c>
      <c r="C59" s="168" t="s">
        <v>136</v>
      </c>
      <c r="D59" s="130">
        <v>48</v>
      </c>
      <c r="E59" s="169"/>
      <c r="F59" s="170">
        <v>0.40084900000000001</v>
      </c>
      <c r="G59" s="171"/>
      <c r="H59" s="172">
        <v>0.27866600000000002</v>
      </c>
      <c r="I59" s="173"/>
      <c r="J59" s="170">
        <v>0.52932500000000005</v>
      </c>
      <c r="K59" s="105"/>
      <c r="L59" s="172">
        <v>0.407503</v>
      </c>
      <c r="M59" s="105"/>
      <c r="N59" s="135">
        <v>0.53531099999999998</v>
      </c>
      <c r="O59" s="173"/>
      <c r="P59" s="136">
        <v>0.45513500000000001</v>
      </c>
    </row>
    <row r="60" spans="1:16" x14ac:dyDescent="0.25">
      <c r="A60" s="167" t="s">
        <v>205</v>
      </c>
      <c r="B60" s="129">
        <v>94</v>
      </c>
      <c r="C60" s="168" t="s">
        <v>136</v>
      </c>
      <c r="D60" s="130">
        <v>94</v>
      </c>
      <c r="E60" s="169"/>
      <c r="F60" s="170">
        <v>3.1864000000000003E-2</v>
      </c>
      <c r="G60" s="171"/>
      <c r="H60" s="172">
        <v>2.2152000000000002E-2</v>
      </c>
      <c r="I60" s="173"/>
      <c r="J60" s="170">
        <v>1.7471E-2</v>
      </c>
      <c r="K60" s="105"/>
      <c r="L60" s="172">
        <v>1.345E-2</v>
      </c>
      <c r="M60" s="105"/>
      <c r="N60" s="135" t="s">
        <v>136</v>
      </c>
      <c r="O60" s="173"/>
      <c r="P60" s="136" t="s">
        <v>136</v>
      </c>
    </row>
    <row r="61" spans="1:16" x14ac:dyDescent="0.25">
      <c r="A61" s="167" t="s">
        <v>206</v>
      </c>
      <c r="B61" s="129">
        <v>96</v>
      </c>
      <c r="C61" s="168" t="s">
        <v>136</v>
      </c>
      <c r="D61" s="130">
        <v>96</v>
      </c>
      <c r="E61" s="169"/>
      <c r="F61" s="170">
        <v>0.206146</v>
      </c>
      <c r="G61" s="171"/>
      <c r="H61" s="172">
        <v>0.14331099999999999</v>
      </c>
      <c r="I61" s="173"/>
      <c r="J61" s="170">
        <v>0.174649</v>
      </c>
      <c r="K61" s="105"/>
      <c r="L61" s="172">
        <v>0.13445399999999999</v>
      </c>
      <c r="M61" s="105"/>
      <c r="N61" s="135">
        <v>0.15798899999999999</v>
      </c>
      <c r="O61" s="173"/>
      <c r="P61" s="136">
        <v>0.134326</v>
      </c>
    </row>
    <row r="62" spans="1:16" x14ac:dyDescent="0.25">
      <c r="A62" s="167" t="s">
        <v>207</v>
      </c>
      <c r="B62" s="129">
        <v>97</v>
      </c>
      <c r="C62" s="168" t="s">
        <v>136</v>
      </c>
      <c r="D62" s="130">
        <v>69</v>
      </c>
      <c r="E62" s="169"/>
      <c r="F62" s="170">
        <v>7.4214000000000002E-2</v>
      </c>
      <c r="G62" s="171"/>
      <c r="H62" s="172">
        <v>5.1593E-2</v>
      </c>
      <c r="I62" s="173"/>
      <c r="J62" s="170">
        <v>1.0593E-2</v>
      </c>
      <c r="K62" s="105"/>
      <c r="L62" s="172">
        <v>8.1550000000000008E-3</v>
      </c>
      <c r="M62" s="105"/>
      <c r="N62" s="135" t="s">
        <v>136</v>
      </c>
      <c r="O62" s="173"/>
      <c r="P62" s="136" t="s">
        <v>136</v>
      </c>
    </row>
    <row r="63" spans="1:16" x14ac:dyDescent="0.25">
      <c r="A63" s="167" t="s">
        <v>208</v>
      </c>
      <c r="B63" s="129">
        <v>101</v>
      </c>
      <c r="C63" s="168" t="s">
        <v>136</v>
      </c>
      <c r="D63" s="130">
        <v>101</v>
      </c>
      <c r="E63" s="169"/>
      <c r="F63" s="170">
        <v>1.5282E-2</v>
      </c>
      <c r="G63" s="171"/>
      <c r="H63" s="172">
        <v>1.0624E-2</v>
      </c>
      <c r="I63" s="173"/>
      <c r="J63" s="170">
        <v>4.2690000000000002E-3</v>
      </c>
      <c r="K63" s="105"/>
      <c r="L63" s="172">
        <v>3.287E-3</v>
      </c>
      <c r="M63" s="105"/>
      <c r="N63" s="135" t="s">
        <v>136</v>
      </c>
      <c r="O63" s="173"/>
      <c r="P63" s="136" t="s">
        <v>136</v>
      </c>
    </row>
    <row r="64" spans="1:16" x14ac:dyDescent="0.25">
      <c r="A64" s="167" t="s">
        <v>209</v>
      </c>
      <c r="B64" s="129">
        <v>103</v>
      </c>
      <c r="C64" s="168" t="s">
        <v>136</v>
      </c>
      <c r="D64" s="130">
        <v>101</v>
      </c>
      <c r="E64" s="169"/>
      <c r="F64" s="170">
        <v>3.6139999999999999E-2</v>
      </c>
      <c r="G64" s="171"/>
      <c r="H64" s="172">
        <v>2.5124E-2</v>
      </c>
      <c r="I64" s="173"/>
      <c r="J64" s="170">
        <v>7.6689999999999996E-3</v>
      </c>
      <c r="K64" s="105"/>
      <c r="L64" s="172">
        <v>5.9040000000000004E-3</v>
      </c>
      <c r="M64" s="105"/>
      <c r="N64" s="135" t="s">
        <v>136</v>
      </c>
      <c r="O64" s="173"/>
      <c r="P64" s="136" t="s">
        <v>136</v>
      </c>
    </row>
    <row r="65" spans="1:16" x14ac:dyDescent="0.25">
      <c r="A65" s="167" t="s">
        <v>210</v>
      </c>
      <c r="B65" s="129">
        <v>105</v>
      </c>
      <c r="C65" s="168" t="s">
        <v>136</v>
      </c>
      <c r="D65" s="130">
        <v>105</v>
      </c>
      <c r="E65" s="169"/>
      <c r="F65" s="170">
        <v>2.8969000000000002E-2</v>
      </c>
      <c r="G65" s="171"/>
      <c r="H65" s="172">
        <v>2.0139000000000001E-2</v>
      </c>
      <c r="I65" s="173"/>
      <c r="J65" s="170">
        <v>1.2751E-2</v>
      </c>
      <c r="K65" s="105"/>
      <c r="L65" s="172">
        <v>9.8160000000000001E-3</v>
      </c>
      <c r="M65" s="105"/>
      <c r="N65" s="135" t="s">
        <v>136</v>
      </c>
      <c r="O65" s="173"/>
      <c r="P65" s="136" t="s">
        <v>136</v>
      </c>
    </row>
    <row r="66" spans="1:16" x14ac:dyDescent="0.25">
      <c r="A66" s="167" t="s">
        <v>211</v>
      </c>
      <c r="B66" s="129">
        <v>106</v>
      </c>
      <c r="C66" s="168" t="s">
        <v>136</v>
      </c>
      <c r="D66" s="130">
        <v>827</v>
      </c>
      <c r="E66" s="169"/>
      <c r="F66" s="170">
        <v>0.13577400000000001</v>
      </c>
      <c r="G66" s="171"/>
      <c r="H66" s="172">
        <v>9.4389000000000001E-2</v>
      </c>
      <c r="I66" s="173"/>
      <c r="J66" s="170">
        <v>6.1016000000000001E-2</v>
      </c>
      <c r="K66" s="105"/>
      <c r="L66" s="172">
        <v>4.6973000000000001E-2</v>
      </c>
      <c r="M66" s="105"/>
      <c r="N66" s="135" t="s">
        <v>136</v>
      </c>
      <c r="O66" s="173"/>
      <c r="P66" s="136" t="s">
        <v>136</v>
      </c>
    </row>
    <row r="67" spans="1:16" x14ac:dyDescent="0.25">
      <c r="A67" s="167" t="s">
        <v>650</v>
      </c>
      <c r="B67" s="129">
        <v>112</v>
      </c>
      <c r="C67" s="168" t="s">
        <v>136</v>
      </c>
      <c r="D67" s="130">
        <v>112</v>
      </c>
      <c r="E67" s="169"/>
      <c r="F67" s="170">
        <v>1.5653E-2</v>
      </c>
      <c r="G67" s="171"/>
      <c r="H67" s="172">
        <v>1.0881999999999999E-2</v>
      </c>
      <c r="I67" s="173"/>
      <c r="J67" s="170">
        <v>6.0699999999999999E-3</v>
      </c>
      <c r="K67" s="105"/>
      <c r="L67" s="172">
        <v>4.6730000000000001E-3</v>
      </c>
      <c r="M67" s="105"/>
      <c r="N67" s="135" t="s">
        <v>136</v>
      </c>
      <c r="O67" s="173"/>
      <c r="P67" s="136" t="s">
        <v>136</v>
      </c>
    </row>
    <row r="68" spans="1:16" x14ac:dyDescent="0.25">
      <c r="A68" s="167" t="s">
        <v>212</v>
      </c>
      <c r="B68" s="129">
        <v>119</v>
      </c>
      <c r="C68" s="168" t="s">
        <v>136</v>
      </c>
      <c r="D68" s="130">
        <v>119</v>
      </c>
      <c r="E68" s="169"/>
      <c r="F68" s="170">
        <v>1.5356E-2</v>
      </c>
      <c r="G68" s="171"/>
      <c r="H68" s="172">
        <v>1.0675E-2</v>
      </c>
      <c r="I68" s="173"/>
      <c r="J68" s="170">
        <v>4.7879999999999997E-3</v>
      </c>
      <c r="K68" s="105"/>
      <c r="L68" s="172">
        <v>3.686E-3</v>
      </c>
      <c r="M68" s="105"/>
      <c r="N68" s="135" t="s">
        <v>136</v>
      </c>
      <c r="O68" s="173"/>
      <c r="P68" s="136" t="s">
        <v>136</v>
      </c>
    </row>
    <row r="69" spans="1:16" x14ac:dyDescent="0.25">
      <c r="A69" s="167" t="s">
        <v>213</v>
      </c>
      <c r="B69" s="129">
        <v>122</v>
      </c>
      <c r="C69" s="168" t="s">
        <v>136</v>
      </c>
      <c r="D69" s="130">
        <v>122</v>
      </c>
      <c r="E69" s="169"/>
      <c r="F69" s="170">
        <v>3.4618000000000003E-2</v>
      </c>
      <c r="G69" s="171"/>
      <c r="H69" s="172">
        <v>2.4066000000000001E-2</v>
      </c>
      <c r="I69" s="173"/>
      <c r="J69" s="170">
        <v>1.1362000000000001E-2</v>
      </c>
      <c r="K69" s="105"/>
      <c r="L69" s="172">
        <v>8.7469999999999996E-3</v>
      </c>
      <c r="M69" s="105"/>
      <c r="N69" s="135" t="s">
        <v>136</v>
      </c>
      <c r="O69" s="173"/>
      <c r="P69" s="136" t="s">
        <v>136</v>
      </c>
    </row>
    <row r="70" spans="1:16" x14ac:dyDescent="0.25">
      <c r="A70" s="167" t="s">
        <v>613</v>
      </c>
      <c r="B70" s="129">
        <v>127</v>
      </c>
      <c r="C70" s="168" t="s">
        <v>136</v>
      </c>
      <c r="D70" s="130">
        <v>151</v>
      </c>
      <c r="E70" s="169"/>
      <c r="F70" s="170">
        <v>0.25591799999999998</v>
      </c>
      <c r="G70" s="171"/>
      <c r="H70" s="172">
        <v>0.17791199999999999</v>
      </c>
      <c r="I70" s="173"/>
      <c r="J70" s="170">
        <v>8.7763999999999995E-2</v>
      </c>
      <c r="K70" s="105"/>
      <c r="L70" s="172">
        <v>6.7565E-2</v>
      </c>
      <c r="M70" s="105"/>
      <c r="N70" s="135" t="s">
        <v>136</v>
      </c>
      <c r="O70" s="173"/>
      <c r="P70" s="136" t="s">
        <v>136</v>
      </c>
    </row>
    <row r="71" spans="1:16" x14ac:dyDescent="0.25">
      <c r="A71" s="167" t="s">
        <v>214</v>
      </c>
      <c r="B71" s="129">
        <v>128</v>
      </c>
      <c r="C71" s="168" t="s">
        <v>136</v>
      </c>
      <c r="D71" s="130">
        <v>38</v>
      </c>
      <c r="E71" s="169"/>
      <c r="F71" s="170">
        <v>2.1478000000000001E-2</v>
      </c>
      <c r="G71" s="171"/>
      <c r="H71" s="172">
        <v>1.4931E-2</v>
      </c>
      <c r="I71" s="173"/>
      <c r="J71" s="170">
        <v>1.6410000000000001E-3</v>
      </c>
      <c r="K71" s="105"/>
      <c r="L71" s="172">
        <v>1.263E-3</v>
      </c>
      <c r="M71" s="105"/>
      <c r="N71" s="135" t="s">
        <v>136</v>
      </c>
      <c r="O71" s="173"/>
      <c r="P71" s="136" t="s">
        <v>136</v>
      </c>
    </row>
    <row r="72" spans="1:16" x14ac:dyDescent="0.25">
      <c r="A72" s="167" t="s">
        <v>215</v>
      </c>
      <c r="B72" s="129">
        <v>131</v>
      </c>
      <c r="C72" s="168" t="s">
        <v>136</v>
      </c>
      <c r="D72" s="130">
        <v>42</v>
      </c>
      <c r="E72" s="169"/>
      <c r="F72" s="170">
        <v>9.4450000000000003E-3</v>
      </c>
      <c r="G72" s="171"/>
      <c r="H72" s="172">
        <v>6.5659999999999998E-3</v>
      </c>
      <c r="I72" s="173"/>
      <c r="J72" s="170">
        <v>6.705E-3</v>
      </c>
      <c r="K72" s="105"/>
      <c r="L72" s="172">
        <v>5.1619999999999999E-3</v>
      </c>
      <c r="M72" s="105"/>
      <c r="N72" s="135" t="s">
        <v>136</v>
      </c>
      <c r="O72" s="173"/>
      <c r="P72" s="136" t="s">
        <v>136</v>
      </c>
    </row>
    <row r="73" spans="1:16" x14ac:dyDescent="0.25">
      <c r="A73" s="167" t="s">
        <v>216</v>
      </c>
      <c r="B73" s="129">
        <v>132</v>
      </c>
      <c r="C73" s="168" t="s">
        <v>136</v>
      </c>
      <c r="D73" s="130">
        <v>132</v>
      </c>
      <c r="E73" s="169"/>
      <c r="F73" s="170">
        <v>3.192E-3</v>
      </c>
      <c r="G73" s="171"/>
      <c r="H73" s="172">
        <v>2.2190000000000001E-3</v>
      </c>
      <c r="I73" s="173"/>
      <c r="J73" s="170">
        <v>2.565E-3</v>
      </c>
      <c r="K73" s="105"/>
      <c r="L73" s="172">
        <v>1.9750000000000002E-3</v>
      </c>
      <c r="M73" s="105"/>
      <c r="N73" s="135" t="s">
        <v>136</v>
      </c>
      <c r="O73" s="173"/>
      <c r="P73" s="136" t="s">
        <v>136</v>
      </c>
    </row>
    <row r="74" spans="1:16" x14ac:dyDescent="0.25">
      <c r="A74" s="167" t="s">
        <v>217</v>
      </c>
      <c r="B74" s="129">
        <v>137</v>
      </c>
      <c r="C74" s="168" t="s">
        <v>136</v>
      </c>
      <c r="D74" s="130">
        <v>137</v>
      </c>
      <c r="E74" s="169"/>
      <c r="F74" s="170">
        <v>0.417296</v>
      </c>
      <c r="G74" s="171"/>
      <c r="H74" s="172">
        <v>0.29010000000000002</v>
      </c>
      <c r="I74" s="173"/>
      <c r="J74" s="170">
        <v>0.40758299999999997</v>
      </c>
      <c r="K74" s="105"/>
      <c r="L74" s="172">
        <v>0.31377899999999997</v>
      </c>
      <c r="M74" s="105"/>
      <c r="N74" s="135" t="s">
        <v>136</v>
      </c>
      <c r="O74" s="173"/>
      <c r="P74" s="136" t="s">
        <v>136</v>
      </c>
    </row>
    <row r="75" spans="1:16" x14ac:dyDescent="0.25">
      <c r="A75" s="167" t="s">
        <v>614</v>
      </c>
      <c r="B75" s="129">
        <v>138</v>
      </c>
      <c r="C75" s="168" t="s">
        <v>136</v>
      </c>
      <c r="D75" s="130">
        <v>138</v>
      </c>
      <c r="E75" s="169"/>
      <c r="F75" s="170">
        <v>0.13817499999999999</v>
      </c>
      <c r="G75" s="171"/>
      <c r="H75" s="172">
        <v>9.6058000000000004E-2</v>
      </c>
      <c r="I75" s="173"/>
      <c r="J75" s="170">
        <v>4.3917999999999999E-2</v>
      </c>
      <c r="K75" s="105"/>
      <c r="L75" s="172">
        <v>3.381E-2</v>
      </c>
      <c r="M75" s="105"/>
      <c r="N75" s="135" t="s">
        <v>136</v>
      </c>
      <c r="O75" s="173"/>
      <c r="P75" s="136" t="s">
        <v>136</v>
      </c>
    </row>
    <row r="76" spans="1:16" x14ac:dyDescent="0.25">
      <c r="A76" s="167" t="s">
        <v>218</v>
      </c>
      <c r="B76" s="129">
        <v>139</v>
      </c>
      <c r="C76" s="168" t="s">
        <v>136</v>
      </c>
      <c r="D76" s="130">
        <v>22</v>
      </c>
      <c r="E76" s="169"/>
      <c r="F76" s="170">
        <v>7.6920000000000001E-3</v>
      </c>
      <c r="G76" s="171"/>
      <c r="H76" s="172">
        <v>5.3470000000000002E-3</v>
      </c>
      <c r="I76" s="173"/>
      <c r="J76" s="170">
        <v>1.6509999999999999E-3</v>
      </c>
      <c r="K76" s="105"/>
      <c r="L76" s="172">
        <v>1.271E-3</v>
      </c>
      <c r="M76" s="105"/>
      <c r="N76" s="135" t="s">
        <v>136</v>
      </c>
      <c r="O76" s="173"/>
      <c r="P76" s="136" t="s">
        <v>136</v>
      </c>
    </row>
    <row r="77" spans="1:16" x14ac:dyDescent="0.25">
      <c r="A77" s="167" t="s">
        <v>219</v>
      </c>
      <c r="B77" s="129">
        <v>142</v>
      </c>
      <c r="C77" s="168" t="s">
        <v>136</v>
      </c>
      <c r="D77" s="130">
        <v>142</v>
      </c>
      <c r="E77" s="169"/>
      <c r="F77" s="170">
        <v>8.2441E-2</v>
      </c>
      <c r="G77" s="171"/>
      <c r="H77" s="172">
        <v>5.7312000000000002E-2</v>
      </c>
      <c r="I77" s="173"/>
      <c r="J77" s="170">
        <v>2.6079999999999999E-2</v>
      </c>
      <c r="K77" s="105"/>
      <c r="L77" s="172">
        <v>2.0077999999999999E-2</v>
      </c>
      <c r="M77" s="105"/>
      <c r="N77" s="135" t="s">
        <v>136</v>
      </c>
      <c r="O77" s="173"/>
      <c r="P77" s="136" t="s">
        <v>136</v>
      </c>
    </row>
    <row r="78" spans="1:16" x14ac:dyDescent="0.25">
      <c r="A78" s="167" t="s">
        <v>220</v>
      </c>
      <c r="B78" s="129">
        <v>143</v>
      </c>
      <c r="C78" s="168" t="s">
        <v>136</v>
      </c>
      <c r="D78" s="130">
        <v>143</v>
      </c>
      <c r="E78" s="169"/>
      <c r="F78" s="170">
        <v>3.5140000000000002E-3</v>
      </c>
      <c r="G78" s="171"/>
      <c r="H78" s="172">
        <v>2.4429999999999999E-3</v>
      </c>
      <c r="I78" s="173"/>
      <c r="J78" s="170">
        <v>6.6369999999999997E-3</v>
      </c>
      <c r="K78" s="105"/>
      <c r="L78" s="172">
        <v>5.11E-3</v>
      </c>
      <c r="M78" s="105"/>
      <c r="N78" s="135" t="s">
        <v>136</v>
      </c>
      <c r="O78" s="173"/>
      <c r="P78" s="136" t="s">
        <v>136</v>
      </c>
    </row>
    <row r="79" spans="1:16" x14ac:dyDescent="0.25">
      <c r="A79" s="167" t="s">
        <v>221</v>
      </c>
      <c r="B79" s="129">
        <v>146</v>
      </c>
      <c r="C79" s="168" t="s">
        <v>136</v>
      </c>
      <c r="D79" s="130">
        <v>146</v>
      </c>
      <c r="E79" s="169"/>
      <c r="F79" s="170">
        <v>0.72862899999999997</v>
      </c>
      <c r="G79" s="171"/>
      <c r="H79" s="172">
        <v>0.50653599999999999</v>
      </c>
      <c r="I79" s="173"/>
      <c r="J79" s="170">
        <v>0.30063800000000002</v>
      </c>
      <c r="K79" s="105"/>
      <c r="L79" s="172">
        <v>0.23144700000000001</v>
      </c>
      <c r="M79" s="105"/>
      <c r="N79" s="135" t="s">
        <v>136</v>
      </c>
      <c r="O79" s="173"/>
      <c r="P79" s="136" t="s">
        <v>136</v>
      </c>
    </row>
    <row r="80" spans="1:16" x14ac:dyDescent="0.25">
      <c r="A80" s="167" t="s">
        <v>222</v>
      </c>
      <c r="B80" s="129">
        <v>149</v>
      </c>
      <c r="C80" s="168" t="s">
        <v>136</v>
      </c>
      <c r="D80" s="130">
        <v>149</v>
      </c>
      <c r="E80" s="169"/>
      <c r="F80" s="170">
        <v>1.6171000000000001E-2</v>
      </c>
      <c r="G80" s="171"/>
      <c r="H80" s="172">
        <v>1.1242E-2</v>
      </c>
      <c r="I80" s="173"/>
      <c r="J80" s="170">
        <v>1.3636000000000001E-2</v>
      </c>
      <c r="K80" s="105"/>
      <c r="L80" s="172">
        <v>1.0498E-2</v>
      </c>
      <c r="M80" s="105"/>
      <c r="N80" s="135" t="s">
        <v>136</v>
      </c>
      <c r="O80" s="173"/>
      <c r="P80" s="136" t="s">
        <v>136</v>
      </c>
    </row>
    <row r="81" spans="1:16" x14ac:dyDescent="0.25">
      <c r="A81" s="167" t="s">
        <v>137</v>
      </c>
      <c r="B81" s="129">
        <v>150</v>
      </c>
      <c r="C81" s="168">
        <v>157</v>
      </c>
      <c r="D81" s="130">
        <v>150</v>
      </c>
      <c r="E81" s="169"/>
      <c r="F81" s="170" t="s">
        <v>136</v>
      </c>
      <c r="G81" s="171"/>
      <c r="H81" s="172" t="s">
        <v>136</v>
      </c>
      <c r="I81" s="173"/>
      <c r="J81" s="170" t="s">
        <v>136</v>
      </c>
      <c r="K81" s="105"/>
      <c r="L81" s="172" t="s">
        <v>136</v>
      </c>
      <c r="M81" s="105"/>
      <c r="N81" s="135" t="s">
        <v>136</v>
      </c>
      <c r="O81" s="173"/>
      <c r="P81" s="136" t="s">
        <v>136</v>
      </c>
    </row>
    <row r="82" spans="1:16" x14ac:dyDescent="0.25">
      <c r="A82" s="167" t="s">
        <v>223</v>
      </c>
      <c r="B82" s="129">
        <v>151</v>
      </c>
      <c r="C82" s="168" t="s">
        <v>136</v>
      </c>
      <c r="D82" s="130">
        <v>151</v>
      </c>
      <c r="E82" s="169"/>
      <c r="F82" s="170">
        <v>0.747919</v>
      </c>
      <c r="G82" s="171"/>
      <c r="H82" s="172">
        <v>0.51994600000000002</v>
      </c>
      <c r="I82" s="173"/>
      <c r="J82" s="170">
        <v>0.25381399999999998</v>
      </c>
      <c r="K82" s="105"/>
      <c r="L82" s="172">
        <v>0.19539999999999999</v>
      </c>
      <c r="M82" s="105"/>
      <c r="N82" s="135" t="s">
        <v>136</v>
      </c>
      <c r="O82" s="173"/>
      <c r="P82" s="136" t="s">
        <v>136</v>
      </c>
    </row>
    <row r="83" spans="1:16" x14ac:dyDescent="0.25">
      <c r="A83" s="167" t="s">
        <v>453</v>
      </c>
      <c r="B83" s="129">
        <v>153</v>
      </c>
      <c r="C83" s="168" t="s">
        <v>136</v>
      </c>
      <c r="D83" s="130">
        <v>153</v>
      </c>
      <c r="E83" s="169"/>
      <c r="F83" s="170">
        <v>0.16497800000000001</v>
      </c>
      <c r="G83" s="171"/>
      <c r="H83" s="172">
        <v>0.114691</v>
      </c>
      <c r="I83" s="173"/>
      <c r="J83" s="170">
        <v>4.6892000000000003E-2</v>
      </c>
      <c r="K83" s="105"/>
      <c r="L83" s="172">
        <v>3.61E-2</v>
      </c>
      <c r="M83" s="105"/>
      <c r="N83" s="135" t="s">
        <v>136</v>
      </c>
      <c r="O83" s="173"/>
      <c r="P83" s="136" t="s">
        <v>136</v>
      </c>
    </row>
    <row r="84" spans="1:16" x14ac:dyDescent="0.25">
      <c r="A84" s="167" t="s">
        <v>224</v>
      </c>
      <c r="B84" s="129">
        <v>154</v>
      </c>
      <c r="C84" s="168" t="s">
        <v>136</v>
      </c>
      <c r="D84" s="130">
        <v>154</v>
      </c>
      <c r="E84" s="169"/>
      <c r="F84" s="170">
        <v>5.6169999999999996E-3</v>
      </c>
      <c r="G84" s="171"/>
      <c r="H84" s="172">
        <v>3.9050000000000001E-3</v>
      </c>
      <c r="I84" s="173"/>
      <c r="J84" s="170">
        <v>6.5950000000000002E-3</v>
      </c>
      <c r="K84" s="105"/>
      <c r="L84" s="172">
        <v>5.0769999999999999E-3</v>
      </c>
      <c r="M84" s="105"/>
      <c r="N84" s="135" t="s">
        <v>136</v>
      </c>
      <c r="O84" s="173"/>
      <c r="P84" s="136" t="s">
        <v>136</v>
      </c>
    </row>
    <row r="85" spans="1:16" x14ac:dyDescent="0.25">
      <c r="A85" s="167" t="s">
        <v>225</v>
      </c>
      <c r="B85" s="129">
        <v>155</v>
      </c>
      <c r="C85" s="168" t="s">
        <v>136</v>
      </c>
      <c r="D85" s="130">
        <v>42</v>
      </c>
      <c r="E85" s="169"/>
      <c r="F85" s="170">
        <v>1.703E-2</v>
      </c>
      <c r="G85" s="171"/>
      <c r="H85" s="172">
        <v>1.1839000000000001E-2</v>
      </c>
      <c r="I85" s="173"/>
      <c r="J85" s="170">
        <v>4.4260000000000002E-3</v>
      </c>
      <c r="K85" s="105"/>
      <c r="L85" s="172">
        <v>3.4069999999999999E-3</v>
      </c>
      <c r="M85" s="105"/>
      <c r="N85" s="135" t="s">
        <v>136</v>
      </c>
      <c r="O85" s="173"/>
      <c r="P85" s="136" t="s">
        <v>136</v>
      </c>
    </row>
    <row r="86" spans="1:16" x14ac:dyDescent="0.25">
      <c r="A86" s="167" t="s">
        <v>226</v>
      </c>
      <c r="B86" s="129">
        <v>156</v>
      </c>
      <c r="C86" s="168" t="s">
        <v>136</v>
      </c>
      <c r="D86" s="130">
        <v>73</v>
      </c>
      <c r="E86" s="169"/>
      <c r="F86" s="170">
        <v>2.2203000000000001E-2</v>
      </c>
      <c r="G86" s="171"/>
      <c r="H86" s="172">
        <v>1.5435000000000001E-2</v>
      </c>
      <c r="I86" s="173"/>
      <c r="J86" s="170">
        <v>8.1630000000000001E-3</v>
      </c>
      <c r="K86" s="105"/>
      <c r="L86" s="172">
        <v>6.2839999999999997E-3</v>
      </c>
      <c r="M86" s="105"/>
      <c r="N86" s="135" t="s">
        <v>136</v>
      </c>
      <c r="O86" s="173"/>
      <c r="P86" s="136" t="s">
        <v>136</v>
      </c>
    </row>
    <row r="87" spans="1:16" x14ac:dyDescent="0.25">
      <c r="A87" s="167" t="s">
        <v>227</v>
      </c>
      <c r="B87" s="129">
        <v>157</v>
      </c>
      <c r="C87" s="168" t="s">
        <v>136</v>
      </c>
      <c r="D87" s="130">
        <v>150</v>
      </c>
      <c r="E87" s="169"/>
      <c r="F87" s="170">
        <v>2.5784000000000001E-2</v>
      </c>
      <c r="G87" s="171"/>
      <c r="H87" s="172">
        <v>1.7925E-2</v>
      </c>
      <c r="I87" s="173"/>
      <c r="J87" s="170">
        <v>1.0378E-2</v>
      </c>
      <c r="K87" s="105"/>
      <c r="L87" s="172">
        <v>7.9900000000000006E-3</v>
      </c>
      <c r="M87" s="105"/>
      <c r="N87" s="135" t="s">
        <v>136</v>
      </c>
      <c r="O87" s="173"/>
      <c r="P87" s="136" t="s">
        <v>136</v>
      </c>
    </row>
    <row r="88" spans="1:16" x14ac:dyDescent="0.25">
      <c r="A88" s="167" t="s">
        <v>228</v>
      </c>
      <c r="B88" s="129">
        <v>158</v>
      </c>
      <c r="C88" s="168" t="s">
        <v>136</v>
      </c>
      <c r="D88" s="130">
        <v>158</v>
      </c>
      <c r="E88" s="169"/>
      <c r="F88" s="170">
        <v>1.2546E-2</v>
      </c>
      <c r="G88" s="171"/>
      <c r="H88" s="172">
        <v>8.7220000000000006E-3</v>
      </c>
      <c r="I88" s="173"/>
      <c r="J88" s="170">
        <v>9.691E-3</v>
      </c>
      <c r="K88" s="105"/>
      <c r="L88" s="172">
        <v>7.4609999999999998E-3</v>
      </c>
      <c r="M88" s="105"/>
      <c r="N88" s="135" t="s">
        <v>136</v>
      </c>
      <c r="O88" s="173"/>
      <c r="P88" s="136" t="s">
        <v>136</v>
      </c>
    </row>
    <row r="89" spans="1:16" x14ac:dyDescent="0.25">
      <c r="A89" s="167" t="s">
        <v>229</v>
      </c>
      <c r="B89" s="129">
        <v>164</v>
      </c>
      <c r="C89" s="168">
        <v>490</v>
      </c>
      <c r="D89" s="130">
        <v>490</v>
      </c>
      <c r="E89" s="169"/>
      <c r="F89" s="170" t="s">
        <v>136</v>
      </c>
      <c r="G89" s="171"/>
      <c r="H89" s="172" t="s">
        <v>136</v>
      </c>
      <c r="I89" s="173"/>
      <c r="J89" s="170" t="s">
        <v>136</v>
      </c>
      <c r="K89" s="105"/>
      <c r="L89" s="172" t="s">
        <v>136</v>
      </c>
      <c r="M89" s="105"/>
      <c r="N89" s="135" t="s">
        <v>136</v>
      </c>
      <c r="O89" s="173"/>
      <c r="P89" s="136" t="s">
        <v>136</v>
      </c>
    </row>
    <row r="90" spans="1:16" x14ac:dyDescent="0.25">
      <c r="A90" s="167" t="s">
        <v>230</v>
      </c>
      <c r="B90" s="129">
        <v>165</v>
      </c>
      <c r="C90" s="168">
        <v>490</v>
      </c>
      <c r="D90" s="130">
        <v>490</v>
      </c>
      <c r="E90" s="169"/>
      <c r="F90" s="170" t="s">
        <v>136</v>
      </c>
      <c r="G90" s="171"/>
      <c r="H90" s="172" t="s">
        <v>136</v>
      </c>
      <c r="I90" s="173"/>
      <c r="J90" s="170" t="s">
        <v>136</v>
      </c>
      <c r="K90" s="105"/>
      <c r="L90" s="172" t="s">
        <v>136</v>
      </c>
      <c r="M90" s="105"/>
      <c r="N90" s="135" t="s">
        <v>136</v>
      </c>
      <c r="O90" s="173"/>
      <c r="P90" s="136" t="s">
        <v>136</v>
      </c>
    </row>
    <row r="91" spans="1:16" x14ac:dyDescent="0.25">
      <c r="A91" s="167" t="s">
        <v>231</v>
      </c>
      <c r="B91" s="129">
        <v>179</v>
      </c>
      <c r="C91" s="168" t="s">
        <v>136</v>
      </c>
      <c r="D91" s="130">
        <v>179</v>
      </c>
      <c r="E91" s="169"/>
      <c r="F91" s="170">
        <v>1.384E-3</v>
      </c>
      <c r="G91" s="171"/>
      <c r="H91" s="172">
        <v>9.6199999999999996E-4</v>
      </c>
      <c r="I91" s="173"/>
      <c r="J91" s="170">
        <v>2.036E-3</v>
      </c>
      <c r="K91" s="105"/>
      <c r="L91" s="172">
        <v>1.567E-3</v>
      </c>
      <c r="M91" s="105"/>
      <c r="N91" s="135" t="s">
        <v>136</v>
      </c>
      <c r="O91" s="173"/>
      <c r="P91" s="136" t="s">
        <v>136</v>
      </c>
    </row>
    <row r="92" spans="1:16" x14ac:dyDescent="0.25">
      <c r="A92" s="167" t="s">
        <v>233</v>
      </c>
      <c r="B92" s="129">
        <v>181</v>
      </c>
      <c r="C92" s="168" t="s">
        <v>136</v>
      </c>
      <c r="D92" s="130">
        <v>181</v>
      </c>
      <c r="E92" s="169"/>
      <c r="F92" s="170">
        <v>7.9319999999999998E-3</v>
      </c>
      <c r="G92" s="171"/>
      <c r="H92" s="172">
        <v>5.5139999999999998E-3</v>
      </c>
      <c r="I92" s="173"/>
      <c r="J92" s="170">
        <v>4.1139999999999996E-3</v>
      </c>
      <c r="K92" s="105"/>
      <c r="L92" s="172">
        <v>3.1670000000000001E-3</v>
      </c>
      <c r="M92" s="105"/>
      <c r="N92" s="135" t="s">
        <v>136</v>
      </c>
      <c r="O92" s="173"/>
      <c r="P92" s="136" t="s">
        <v>136</v>
      </c>
    </row>
    <row r="93" spans="1:16" x14ac:dyDescent="0.25">
      <c r="A93" s="167" t="s">
        <v>234</v>
      </c>
      <c r="B93" s="129">
        <v>182</v>
      </c>
      <c r="C93" s="168" t="s">
        <v>136</v>
      </c>
      <c r="D93" s="130">
        <v>182</v>
      </c>
      <c r="E93" s="169"/>
      <c r="F93" s="170">
        <v>0.12754799999999999</v>
      </c>
      <c r="G93" s="171"/>
      <c r="H93" s="172">
        <v>8.8669999999999999E-2</v>
      </c>
      <c r="I93" s="173"/>
      <c r="J93" s="170">
        <v>5.5426000000000003E-2</v>
      </c>
      <c r="K93" s="105"/>
      <c r="L93" s="172">
        <v>4.267E-2</v>
      </c>
      <c r="M93" s="105"/>
      <c r="N93" s="135" t="s">
        <v>136</v>
      </c>
      <c r="O93" s="173"/>
      <c r="P93" s="136" t="s">
        <v>136</v>
      </c>
    </row>
    <row r="94" spans="1:16" x14ac:dyDescent="0.25">
      <c r="A94" s="167" t="s">
        <v>235</v>
      </c>
      <c r="B94" s="129">
        <v>183</v>
      </c>
      <c r="C94" s="168" t="s">
        <v>136</v>
      </c>
      <c r="D94" s="130">
        <v>34</v>
      </c>
      <c r="E94" s="169"/>
      <c r="F94" s="170">
        <v>6.8460999999999994E-2</v>
      </c>
      <c r="G94" s="171"/>
      <c r="H94" s="172">
        <v>4.7593000000000003E-2</v>
      </c>
      <c r="I94" s="173"/>
      <c r="J94" s="170">
        <v>0.115999</v>
      </c>
      <c r="K94" s="105"/>
      <c r="L94" s="172">
        <v>8.9302000000000006E-2</v>
      </c>
      <c r="M94" s="105"/>
      <c r="N94" s="135">
        <v>0.107085</v>
      </c>
      <c r="O94" s="173"/>
      <c r="P94" s="136">
        <v>9.1046000000000002E-2</v>
      </c>
    </row>
    <row r="95" spans="1:16" x14ac:dyDescent="0.25">
      <c r="A95" s="167" t="s">
        <v>236</v>
      </c>
      <c r="B95" s="129">
        <v>184</v>
      </c>
      <c r="C95" s="168" t="s">
        <v>136</v>
      </c>
      <c r="D95" s="130">
        <v>184</v>
      </c>
      <c r="E95" s="169"/>
      <c r="F95" s="170">
        <v>0.35833999999999999</v>
      </c>
      <c r="G95" s="171"/>
      <c r="H95" s="172">
        <v>0.249114</v>
      </c>
      <c r="I95" s="173"/>
      <c r="J95" s="170">
        <v>0.37906299999999998</v>
      </c>
      <c r="K95" s="105"/>
      <c r="L95" s="172">
        <v>0.291823</v>
      </c>
      <c r="M95" s="105"/>
      <c r="N95" s="135">
        <v>0.24196799999999999</v>
      </c>
      <c r="O95" s="173"/>
      <c r="P95" s="136">
        <v>0.20572699999999999</v>
      </c>
    </row>
    <row r="96" spans="1:16" x14ac:dyDescent="0.25">
      <c r="A96" s="167" t="s">
        <v>237</v>
      </c>
      <c r="B96" s="129">
        <v>185</v>
      </c>
      <c r="C96" s="168" t="s">
        <v>136</v>
      </c>
      <c r="D96" s="130">
        <v>185</v>
      </c>
      <c r="E96" s="169"/>
      <c r="F96" s="170">
        <v>0.61675000000000002</v>
      </c>
      <c r="G96" s="171"/>
      <c r="H96" s="172">
        <v>0.428759</v>
      </c>
      <c r="I96" s="173"/>
      <c r="J96" s="170">
        <v>0.92373099999999997</v>
      </c>
      <c r="K96" s="105"/>
      <c r="L96" s="172">
        <v>0.71113800000000005</v>
      </c>
      <c r="M96" s="105"/>
      <c r="N96" s="135">
        <v>0.76008699999999996</v>
      </c>
      <c r="O96" s="173"/>
      <c r="P96" s="136">
        <v>0.64624499999999996</v>
      </c>
    </row>
    <row r="97" spans="1:16" x14ac:dyDescent="0.25">
      <c r="A97" s="167" t="s">
        <v>238</v>
      </c>
      <c r="B97" s="129">
        <v>186</v>
      </c>
      <c r="C97" s="168" t="s">
        <v>136</v>
      </c>
      <c r="D97" s="130">
        <v>186</v>
      </c>
      <c r="E97" s="169"/>
      <c r="F97" s="170">
        <v>1.686E-2</v>
      </c>
      <c r="G97" s="171"/>
      <c r="H97" s="172">
        <v>1.1721000000000001E-2</v>
      </c>
      <c r="I97" s="173"/>
      <c r="J97" s="170">
        <v>1.5782999999999998E-2</v>
      </c>
      <c r="K97" s="105"/>
      <c r="L97" s="172">
        <v>1.2151E-2</v>
      </c>
      <c r="M97" s="105"/>
      <c r="N97" s="135" t="s">
        <v>136</v>
      </c>
      <c r="O97" s="173"/>
      <c r="P97" s="136" t="s">
        <v>136</v>
      </c>
    </row>
    <row r="98" spans="1:16" x14ac:dyDescent="0.25">
      <c r="A98" s="167" t="s">
        <v>239</v>
      </c>
      <c r="B98" s="129">
        <v>189</v>
      </c>
      <c r="C98" s="168" t="s">
        <v>136</v>
      </c>
      <c r="D98" s="130">
        <v>189</v>
      </c>
      <c r="E98" s="169"/>
      <c r="F98" s="170">
        <v>7.6337000000000002E-2</v>
      </c>
      <c r="G98" s="171"/>
      <c r="H98" s="172">
        <v>5.3068999999999998E-2</v>
      </c>
      <c r="I98" s="173"/>
      <c r="J98" s="170">
        <v>3.2684999999999999E-2</v>
      </c>
      <c r="K98" s="105"/>
      <c r="L98" s="172">
        <v>2.5163000000000001E-2</v>
      </c>
      <c r="M98" s="105"/>
      <c r="N98" s="135" t="s">
        <v>136</v>
      </c>
      <c r="O98" s="173"/>
      <c r="P98" s="136" t="s">
        <v>136</v>
      </c>
    </row>
    <row r="99" spans="1:16" x14ac:dyDescent="0.25">
      <c r="A99" s="167" t="s">
        <v>240</v>
      </c>
      <c r="B99" s="129">
        <v>191</v>
      </c>
      <c r="C99" s="168" t="s">
        <v>136</v>
      </c>
      <c r="D99" s="130">
        <v>191</v>
      </c>
      <c r="E99" s="169"/>
      <c r="F99" s="170">
        <v>1.4643E-2</v>
      </c>
      <c r="G99" s="171"/>
      <c r="H99" s="172">
        <v>1.018E-2</v>
      </c>
      <c r="I99" s="173"/>
      <c r="J99" s="170">
        <v>5.2379999999999996E-3</v>
      </c>
      <c r="K99" s="105"/>
      <c r="L99" s="172">
        <v>4.032E-3</v>
      </c>
      <c r="M99" s="105"/>
      <c r="N99" s="135" t="s">
        <v>136</v>
      </c>
      <c r="O99" s="173"/>
      <c r="P99" s="136" t="s">
        <v>136</v>
      </c>
    </row>
    <row r="100" spans="1:16" x14ac:dyDescent="0.25">
      <c r="A100" s="167" t="s">
        <v>241</v>
      </c>
      <c r="B100" s="129">
        <v>192</v>
      </c>
      <c r="C100" s="168" t="s">
        <v>136</v>
      </c>
      <c r="D100" s="130">
        <v>34</v>
      </c>
      <c r="E100" s="169"/>
      <c r="F100" s="170">
        <v>0.25787300000000002</v>
      </c>
      <c r="G100" s="171"/>
      <c r="H100" s="172">
        <v>0.17927100000000001</v>
      </c>
      <c r="I100" s="173"/>
      <c r="J100" s="170">
        <v>0.425259</v>
      </c>
      <c r="K100" s="105"/>
      <c r="L100" s="172">
        <v>0.32738699999999998</v>
      </c>
      <c r="M100" s="105"/>
      <c r="N100" s="135">
        <v>0.38236100000000001</v>
      </c>
      <c r="O100" s="173"/>
      <c r="P100" s="136">
        <v>0.32509300000000002</v>
      </c>
    </row>
    <row r="101" spans="1:16" x14ac:dyDescent="0.25">
      <c r="A101" s="167" t="s">
        <v>242</v>
      </c>
      <c r="B101" s="129">
        <v>193</v>
      </c>
      <c r="C101" s="168" t="s">
        <v>136</v>
      </c>
      <c r="D101" s="130">
        <v>193</v>
      </c>
      <c r="E101" s="169"/>
      <c r="F101" s="170">
        <v>7.6300999999999994E-2</v>
      </c>
      <c r="G101" s="171"/>
      <c r="H101" s="172">
        <v>5.3044000000000001E-2</v>
      </c>
      <c r="I101" s="173"/>
      <c r="J101" s="170">
        <v>8.0937999999999996E-2</v>
      </c>
      <c r="K101" s="105"/>
      <c r="L101" s="172">
        <v>6.2309999999999997E-2</v>
      </c>
      <c r="M101" s="105"/>
      <c r="N101" s="135" t="s">
        <v>136</v>
      </c>
      <c r="O101" s="173"/>
      <c r="P101" s="136" t="s">
        <v>136</v>
      </c>
    </row>
    <row r="102" spans="1:16" x14ac:dyDescent="0.25">
      <c r="A102" s="167" t="s">
        <v>243</v>
      </c>
      <c r="B102" s="129">
        <v>194</v>
      </c>
      <c r="C102" s="168">
        <v>490</v>
      </c>
      <c r="D102" s="130">
        <v>490</v>
      </c>
      <c r="E102" s="169"/>
      <c r="F102" s="170" t="s">
        <v>136</v>
      </c>
      <c r="G102" s="171"/>
      <c r="H102" s="172" t="s">
        <v>136</v>
      </c>
      <c r="I102" s="173"/>
      <c r="J102" s="170" t="s">
        <v>136</v>
      </c>
      <c r="K102" s="105"/>
      <c r="L102" s="172" t="s">
        <v>136</v>
      </c>
      <c r="M102" s="105"/>
      <c r="N102" s="135" t="s">
        <v>136</v>
      </c>
      <c r="O102" s="173"/>
      <c r="P102" s="136" t="s">
        <v>136</v>
      </c>
    </row>
    <row r="103" spans="1:16" x14ac:dyDescent="0.25">
      <c r="A103" s="167" t="s">
        <v>244</v>
      </c>
      <c r="B103" s="129">
        <v>195</v>
      </c>
      <c r="C103" s="168" t="s">
        <v>136</v>
      </c>
      <c r="D103" s="130">
        <v>195</v>
      </c>
      <c r="E103" s="169"/>
      <c r="F103" s="170">
        <v>7.0610000000000006E-2</v>
      </c>
      <c r="G103" s="171"/>
      <c r="H103" s="172">
        <v>4.9086999999999999E-2</v>
      </c>
      <c r="I103" s="173"/>
      <c r="J103" s="170">
        <v>5.9229999999999998E-2</v>
      </c>
      <c r="K103" s="105"/>
      <c r="L103" s="172">
        <v>4.5598E-2</v>
      </c>
      <c r="M103" s="105"/>
      <c r="N103" s="135" t="s">
        <v>136</v>
      </c>
      <c r="O103" s="173"/>
      <c r="P103" s="136" t="s">
        <v>136</v>
      </c>
    </row>
    <row r="104" spans="1:16" x14ac:dyDescent="0.25">
      <c r="A104" s="167" t="s">
        <v>245</v>
      </c>
      <c r="B104" s="129">
        <v>196</v>
      </c>
      <c r="C104" s="168" t="s">
        <v>136</v>
      </c>
      <c r="D104" s="130">
        <v>196</v>
      </c>
      <c r="E104" s="169"/>
      <c r="F104" s="170">
        <v>5.7499999999999999E-4</v>
      </c>
      <c r="G104" s="171"/>
      <c r="H104" s="172">
        <v>4.0000000000000002E-4</v>
      </c>
      <c r="I104" s="173"/>
      <c r="J104" s="170">
        <v>5.1999999999999995E-4</v>
      </c>
      <c r="K104" s="105"/>
      <c r="L104" s="172">
        <v>4.0000000000000002E-4</v>
      </c>
      <c r="M104" s="105"/>
      <c r="N104" s="135" t="s">
        <v>136</v>
      </c>
      <c r="O104" s="173"/>
      <c r="P104" s="136" t="s">
        <v>136</v>
      </c>
    </row>
    <row r="105" spans="1:16" x14ac:dyDescent="0.25">
      <c r="A105" s="167" t="s">
        <v>246</v>
      </c>
      <c r="B105" s="129">
        <v>199</v>
      </c>
      <c r="C105" s="168" t="s">
        <v>136</v>
      </c>
      <c r="D105" s="130">
        <v>199</v>
      </c>
      <c r="E105" s="169"/>
      <c r="F105" s="170">
        <v>1.2570000000000001E-3</v>
      </c>
      <c r="G105" s="171"/>
      <c r="H105" s="172">
        <v>8.7399999999999999E-4</v>
      </c>
      <c r="I105" s="173"/>
      <c r="J105" s="170">
        <v>1.689E-3</v>
      </c>
      <c r="K105" s="105"/>
      <c r="L105" s="172">
        <v>1.2999999999999999E-3</v>
      </c>
      <c r="M105" s="105"/>
      <c r="N105" s="135" t="s">
        <v>136</v>
      </c>
      <c r="O105" s="173"/>
      <c r="P105" s="136" t="s">
        <v>136</v>
      </c>
    </row>
    <row r="106" spans="1:16" x14ac:dyDescent="0.25">
      <c r="A106" s="167" t="s">
        <v>247</v>
      </c>
      <c r="B106" s="129">
        <v>204</v>
      </c>
      <c r="C106" s="168">
        <v>490</v>
      </c>
      <c r="D106" s="130">
        <v>490</v>
      </c>
      <c r="E106" s="169"/>
      <c r="F106" s="170" t="s">
        <v>136</v>
      </c>
      <c r="G106" s="171"/>
      <c r="H106" s="172" t="s">
        <v>136</v>
      </c>
      <c r="I106" s="173"/>
      <c r="J106" s="170" t="s">
        <v>136</v>
      </c>
      <c r="K106" s="105"/>
      <c r="L106" s="172" t="s">
        <v>136</v>
      </c>
      <c r="M106" s="105"/>
      <c r="N106" s="135" t="s">
        <v>136</v>
      </c>
      <c r="O106" s="173"/>
      <c r="P106" s="136" t="s">
        <v>136</v>
      </c>
    </row>
    <row r="107" spans="1:16" x14ac:dyDescent="0.25">
      <c r="A107" s="167" t="s">
        <v>248</v>
      </c>
      <c r="B107" s="129">
        <v>209</v>
      </c>
      <c r="C107" s="168" t="s">
        <v>136</v>
      </c>
      <c r="D107" s="130">
        <v>209</v>
      </c>
      <c r="E107" s="169"/>
      <c r="F107" s="170">
        <v>4.4851000000000002E-2</v>
      </c>
      <c r="G107" s="171"/>
      <c r="H107" s="172">
        <v>3.1179999999999999E-2</v>
      </c>
      <c r="I107" s="173"/>
      <c r="J107" s="170">
        <v>1.8245999999999998E-2</v>
      </c>
      <c r="K107" s="105"/>
      <c r="L107" s="172">
        <v>1.4047E-2</v>
      </c>
      <c r="M107" s="105"/>
      <c r="N107" s="135" t="s">
        <v>136</v>
      </c>
      <c r="O107" s="173"/>
      <c r="P107" s="136" t="s">
        <v>136</v>
      </c>
    </row>
    <row r="108" spans="1:16" x14ac:dyDescent="0.25">
      <c r="A108" s="167" t="s">
        <v>249</v>
      </c>
      <c r="B108" s="129">
        <v>211</v>
      </c>
      <c r="C108" s="168" t="s">
        <v>136</v>
      </c>
      <c r="D108" s="130">
        <v>211</v>
      </c>
      <c r="E108" s="169"/>
      <c r="F108" s="170">
        <v>3.826E-3</v>
      </c>
      <c r="G108" s="171"/>
      <c r="H108" s="172">
        <v>2.66E-3</v>
      </c>
      <c r="I108" s="173"/>
      <c r="J108" s="170">
        <v>1.5280000000000001E-3</v>
      </c>
      <c r="K108" s="105"/>
      <c r="L108" s="172">
        <v>1.176E-3</v>
      </c>
      <c r="M108" s="105"/>
      <c r="N108" s="135" t="s">
        <v>136</v>
      </c>
      <c r="O108" s="173"/>
      <c r="P108" s="136" t="s">
        <v>136</v>
      </c>
    </row>
    <row r="109" spans="1:16" x14ac:dyDescent="0.25">
      <c r="A109" s="167" t="s">
        <v>250</v>
      </c>
      <c r="B109" s="129">
        <v>212</v>
      </c>
      <c r="C109" s="168" t="s">
        <v>136</v>
      </c>
      <c r="D109" s="130">
        <v>212</v>
      </c>
      <c r="E109" s="169"/>
      <c r="F109" s="170">
        <v>4.7780000000000001E-3</v>
      </c>
      <c r="G109" s="171"/>
      <c r="H109" s="172">
        <v>3.3219999999999999E-3</v>
      </c>
      <c r="I109" s="173"/>
      <c r="J109" s="170">
        <v>1.897E-3</v>
      </c>
      <c r="K109" s="105"/>
      <c r="L109" s="172">
        <v>1.4599999999999999E-3</v>
      </c>
      <c r="M109" s="105"/>
      <c r="N109" s="135" t="s">
        <v>136</v>
      </c>
      <c r="O109" s="173"/>
      <c r="P109" s="136" t="s">
        <v>136</v>
      </c>
    </row>
    <row r="110" spans="1:16" x14ac:dyDescent="0.25">
      <c r="A110" s="167" t="s">
        <v>251</v>
      </c>
      <c r="B110" s="129">
        <v>214</v>
      </c>
      <c r="C110" s="168" t="s">
        <v>136</v>
      </c>
      <c r="D110" s="130">
        <v>214</v>
      </c>
      <c r="E110" s="169"/>
      <c r="F110" s="170">
        <v>1.0817999999999999E-2</v>
      </c>
      <c r="G110" s="171"/>
      <c r="H110" s="172">
        <v>7.5209999999999999E-3</v>
      </c>
      <c r="I110" s="173"/>
      <c r="J110" s="170">
        <v>4.0689999999999997E-3</v>
      </c>
      <c r="K110" s="105"/>
      <c r="L110" s="172">
        <v>3.1329999999999999E-3</v>
      </c>
      <c r="M110" s="105"/>
      <c r="N110" s="135" t="s">
        <v>136</v>
      </c>
      <c r="O110" s="173"/>
      <c r="P110" s="136" t="s">
        <v>136</v>
      </c>
    </row>
    <row r="111" spans="1:16" x14ac:dyDescent="0.25">
      <c r="A111" s="167" t="s">
        <v>252</v>
      </c>
      <c r="B111" s="129">
        <v>227</v>
      </c>
      <c r="C111" s="168" t="s">
        <v>136</v>
      </c>
      <c r="D111" s="130">
        <v>227</v>
      </c>
      <c r="E111" s="169"/>
      <c r="F111" s="170">
        <v>1.944E-3</v>
      </c>
      <c r="G111" s="171"/>
      <c r="H111" s="172">
        <v>1.351E-3</v>
      </c>
      <c r="I111" s="173"/>
      <c r="J111" s="170">
        <v>7.9600000000000005E-4</v>
      </c>
      <c r="K111" s="105"/>
      <c r="L111" s="172">
        <v>6.1300000000000005E-4</v>
      </c>
      <c r="M111" s="105"/>
      <c r="N111" s="135" t="s">
        <v>136</v>
      </c>
      <c r="O111" s="173"/>
      <c r="P111" s="136" t="s">
        <v>136</v>
      </c>
    </row>
    <row r="112" spans="1:16" x14ac:dyDescent="0.25">
      <c r="A112" s="167" t="s">
        <v>253</v>
      </c>
      <c r="B112" s="129">
        <v>232</v>
      </c>
      <c r="C112" s="168" t="s">
        <v>136</v>
      </c>
      <c r="D112" s="130">
        <v>232</v>
      </c>
      <c r="E112" s="169"/>
      <c r="F112" s="170">
        <v>7.1069999999999996E-3</v>
      </c>
      <c r="G112" s="171"/>
      <c r="H112" s="172">
        <v>4.9410000000000001E-3</v>
      </c>
      <c r="I112" s="173"/>
      <c r="J112" s="170">
        <v>6.0010000000000003E-3</v>
      </c>
      <c r="K112" s="105"/>
      <c r="L112" s="172">
        <v>4.62E-3</v>
      </c>
      <c r="M112" s="105"/>
      <c r="N112" s="135" t="s">
        <v>136</v>
      </c>
      <c r="O112" s="173"/>
      <c r="P112" s="136" t="s">
        <v>136</v>
      </c>
    </row>
    <row r="113" spans="1:16" x14ac:dyDescent="0.25">
      <c r="A113" s="167" t="s">
        <v>254</v>
      </c>
      <c r="B113" s="129">
        <v>250</v>
      </c>
      <c r="C113" s="168" t="s">
        <v>136</v>
      </c>
      <c r="D113" s="130">
        <v>250</v>
      </c>
      <c r="E113" s="169"/>
      <c r="F113" s="170">
        <v>1.6139000000000001E-2</v>
      </c>
      <c r="G113" s="171"/>
      <c r="H113" s="172">
        <v>1.1220000000000001E-2</v>
      </c>
      <c r="I113" s="173"/>
      <c r="J113" s="170">
        <v>7.443E-3</v>
      </c>
      <c r="K113" s="105"/>
      <c r="L113" s="172">
        <v>5.7299999999999999E-3</v>
      </c>
      <c r="M113" s="105"/>
      <c r="N113" s="135" t="s">
        <v>136</v>
      </c>
      <c r="O113" s="173"/>
      <c r="P113" s="136" t="s">
        <v>136</v>
      </c>
    </row>
    <row r="114" spans="1:16" x14ac:dyDescent="0.25">
      <c r="A114" s="167" t="s">
        <v>255</v>
      </c>
      <c r="B114" s="129">
        <v>254</v>
      </c>
      <c r="C114" s="168" t="s">
        <v>136</v>
      </c>
      <c r="D114" s="130">
        <v>254</v>
      </c>
      <c r="E114" s="169"/>
      <c r="F114" s="170">
        <v>1.2939000000000001E-2</v>
      </c>
      <c r="G114" s="171"/>
      <c r="H114" s="172">
        <v>8.9949999999999995E-3</v>
      </c>
      <c r="I114" s="173"/>
      <c r="J114" s="170">
        <v>5.2960000000000004E-3</v>
      </c>
      <c r="K114" s="105"/>
      <c r="L114" s="172">
        <v>4.0769999999999999E-3</v>
      </c>
      <c r="M114" s="105"/>
      <c r="N114" s="135" t="s">
        <v>136</v>
      </c>
      <c r="O114" s="173"/>
      <c r="P114" s="136" t="s">
        <v>136</v>
      </c>
    </row>
    <row r="115" spans="1:16" x14ac:dyDescent="0.25">
      <c r="A115" s="167" t="s">
        <v>256</v>
      </c>
      <c r="B115" s="129">
        <v>256</v>
      </c>
      <c r="C115" s="168" t="s">
        <v>136</v>
      </c>
      <c r="D115" s="130">
        <v>256</v>
      </c>
      <c r="E115" s="169"/>
      <c r="F115" s="170">
        <v>9.6659999999999992E-3</v>
      </c>
      <c r="G115" s="171"/>
      <c r="H115" s="172">
        <v>6.7200000000000003E-3</v>
      </c>
      <c r="I115" s="173"/>
      <c r="J115" s="170">
        <v>7.2620000000000002E-3</v>
      </c>
      <c r="K115" s="105"/>
      <c r="L115" s="172">
        <v>5.5909999999999996E-3</v>
      </c>
      <c r="M115" s="105"/>
      <c r="N115" s="135" t="s">
        <v>136</v>
      </c>
      <c r="O115" s="173"/>
      <c r="P115" s="136" t="s">
        <v>136</v>
      </c>
    </row>
    <row r="116" spans="1:16" x14ac:dyDescent="0.25">
      <c r="A116" s="167" t="s">
        <v>257</v>
      </c>
      <c r="B116" s="129">
        <v>262</v>
      </c>
      <c r="C116" s="168" t="s">
        <v>136</v>
      </c>
      <c r="D116" s="130">
        <v>262</v>
      </c>
      <c r="E116" s="169"/>
      <c r="F116" s="170">
        <v>4.6224000000000001E-2</v>
      </c>
      <c r="G116" s="171"/>
      <c r="H116" s="172">
        <v>3.2134000000000003E-2</v>
      </c>
      <c r="I116" s="173"/>
      <c r="J116" s="170">
        <v>1.8859000000000001E-2</v>
      </c>
      <c r="K116" s="105"/>
      <c r="L116" s="172">
        <v>1.4519000000000001E-2</v>
      </c>
      <c r="M116" s="105"/>
      <c r="N116" s="135" t="s">
        <v>136</v>
      </c>
      <c r="O116" s="173"/>
      <c r="P116" s="136" t="s">
        <v>136</v>
      </c>
    </row>
    <row r="117" spans="1:16" x14ac:dyDescent="0.25">
      <c r="A117" s="167" t="s">
        <v>139</v>
      </c>
      <c r="B117" s="129">
        <v>263</v>
      </c>
      <c r="C117" s="168" t="s">
        <v>136</v>
      </c>
      <c r="D117" s="130">
        <v>263</v>
      </c>
      <c r="E117" s="169"/>
      <c r="F117" s="170">
        <v>5.0740000000000004E-3</v>
      </c>
      <c r="G117" s="171"/>
      <c r="H117" s="172">
        <v>3.5270000000000002E-3</v>
      </c>
      <c r="I117" s="173"/>
      <c r="J117" s="170">
        <v>3.0049999999999999E-3</v>
      </c>
      <c r="K117" s="105"/>
      <c r="L117" s="172">
        <v>2.313E-3</v>
      </c>
      <c r="M117" s="105"/>
      <c r="N117" s="135" t="s">
        <v>136</v>
      </c>
      <c r="O117" s="173"/>
      <c r="P117" s="136" t="s">
        <v>136</v>
      </c>
    </row>
    <row r="118" spans="1:16" x14ac:dyDescent="0.25">
      <c r="A118" s="167" t="s">
        <v>258</v>
      </c>
      <c r="B118" s="129">
        <v>269</v>
      </c>
      <c r="C118" s="168" t="s">
        <v>136</v>
      </c>
      <c r="D118" s="130">
        <v>269</v>
      </c>
      <c r="E118" s="169"/>
      <c r="F118" s="170">
        <v>1.8164E-2</v>
      </c>
      <c r="G118" s="171"/>
      <c r="H118" s="172">
        <v>1.2626999999999999E-2</v>
      </c>
      <c r="I118" s="173"/>
      <c r="J118" s="170">
        <v>1.6372000000000001E-2</v>
      </c>
      <c r="K118" s="105"/>
      <c r="L118" s="172">
        <v>1.2604000000000001E-2</v>
      </c>
      <c r="M118" s="105"/>
      <c r="N118" s="135" t="s">
        <v>136</v>
      </c>
      <c r="O118" s="173"/>
      <c r="P118" s="136" t="s">
        <v>136</v>
      </c>
    </row>
    <row r="119" spans="1:16" x14ac:dyDescent="0.25">
      <c r="A119" s="167" t="s">
        <v>259</v>
      </c>
      <c r="B119" s="129">
        <v>270</v>
      </c>
      <c r="C119" s="168" t="s">
        <v>136</v>
      </c>
      <c r="D119" s="130">
        <v>270</v>
      </c>
      <c r="E119" s="169"/>
      <c r="F119" s="170">
        <v>4.4580000000000002E-3</v>
      </c>
      <c r="G119" s="171"/>
      <c r="H119" s="172">
        <v>3.0990000000000002E-3</v>
      </c>
      <c r="I119" s="173"/>
      <c r="J119" s="170">
        <v>1.6540000000000001E-3</v>
      </c>
      <c r="K119" s="105"/>
      <c r="L119" s="172">
        <v>1.273E-3</v>
      </c>
      <c r="M119" s="105"/>
      <c r="N119" s="135" t="s">
        <v>136</v>
      </c>
      <c r="O119" s="173"/>
      <c r="P119" s="136" t="s">
        <v>136</v>
      </c>
    </row>
    <row r="120" spans="1:16" x14ac:dyDescent="0.25">
      <c r="A120" s="167" t="s">
        <v>651</v>
      </c>
      <c r="B120" s="129">
        <v>277</v>
      </c>
      <c r="C120" s="168" t="s">
        <v>136</v>
      </c>
      <c r="D120" s="130">
        <v>277</v>
      </c>
      <c r="E120" s="169"/>
      <c r="F120" s="170">
        <v>5.7499999999999999E-4</v>
      </c>
      <c r="G120" s="171"/>
      <c r="H120" s="172">
        <v>4.0000000000000002E-4</v>
      </c>
      <c r="I120" s="173"/>
      <c r="J120" s="170">
        <v>8.8699999999999998E-4</v>
      </c>
      <c r="K120" s="105"/>
      <c r="L120" s="172">
        <v>6.8300000000000001E-4</v>
      </c>
      <c r="M120" s="105"/>
      <c r="N120" s="135" t="s">
        <v>136</v>
      </c>
      <c r="O120" s="173"/>
      <c r="P120" s="136" t="s">
        <v>136</v>
      </c>
    </row>
    <row r="121" spans="1:16" x14ac:dyDescent="0.25">
      <c r="A121" s="167" t="s">
        <v>260</v>
      </c>
      <c r="B121" s="129">
        <v>280</v>
      </c>
      <c r="C121" s="168" t="s">
        <v>136</v>
      </c>
      <c r="D121" s="130">
        <v>280</v>
      </c>
      <c r="E121" s="169"/>
      <c r="F121" s="170">
        <v>8.6639999999999998E-3</v>
      </c>
      <c r="G121" s="171"/>
      <c r="H121" s="172">
        <v>6.0229999999999997E-3</v>
      </c>
      <c r="I121" s="173"/>
      <c r="J121" s="170">
        <v>3.4030000000000002E-3</v>
      </c>
      <c r="K121" s="105"/>
      <c r="L121" s="172">
        <v>2.6199999999999999E-3</v>
      </c>
      <c r="M121" s="105"/>
      <c r="N121" s="135" t="s">
        <v>136</v>
      </c>
      <c r="O121" s="173"/>
      <c r="P121" s="136" t="s">
        <v>136</v>
      </c>
    </row>
    <row r="122" spans="1:16" x14ac:dyDescent="0.25">
      <c r="A122" s="167" t="s">
        <v>261</v>
      </c>
      <c r="B122" s="129">
        <v>290</v>
      </c>
      <c r="C122" s="168" t="s">
        <v>136</v>
      </c>
      <c r="D122" s="130">
        <v>290</v>
      </c>
      <c r="E122" s="169"/>
      <c r="F122" s="170">
        <v>2.0939999999999999E-3</v>
      </c>
      <c r="G122" s="171"/>
      <c r="H122" s="172">
        <v>1.456E-3</v>
      </c>
      <c r="I122" s="173"/>
      <c r="J122" s="170">
        <v>7.9600000000000005E-4</v>
      </c>
      <c r="K122" s="105"/>
      <c r="L122" s="172">
        <v>6.1300000000000005E-4</v>
      </c>
      <c r="M122" s="105"/>
      <c r="N122" s="135" t="s">
        <v>136</v>
      </c>
      <c r="O122" s="173"/>
      <c r="P122" s="136" t="s">
        <v>136</v>
      </c>
    </row>
    <row r="123" spans="1:16" x14ac:dyDescent="0.25">
      <c r="A123" s="167" t="s">
        <v>262</v>
      </c>
      <c r="B123" s="129">
        <v>307</v>
      </c>
      <c r="C123" s="168" t="s">
        <v>136</v>
      </c>
      <c r="D123" s="130">
        <v>307</v>
      </c>
      <c r="E123" s="169"/>
      <c r="F123" s="170">
        <v>6.0895999999999999E-2</v>
      </c>
      <c r="G123" s="171"/>
      <c r="H123" s="172">
        <v>4.2333999999999997E-2</v>
      </c>
      <c r="I123" s="173"/>
      <c r="J123" s="170">
        <v>2.8913000000000001E-2</v>
      </c>
      <c r="K123" s="105"/>
      <c r="L123" s="172">
        <v>2.2259000000000001E-2</v>
      </c>
      <c r="M123" s="105"/>
      <c r="N123" s="135" t="s">
        <v>136</v>
      </c>
      <c r="O123" s="173"/>
      <c r="P123" s="136" t="s">
        <v>136</v>
      </c>
    </row>
    <row r="124" spans="1:16" x14ac:dyDescent="0.25">
      <c r="A124" s="167" t="s">
        <v>263</v>
      </c>
      <c r="B124" s="129">
        <v>310</v>
      </c>
      <c r="C124" s="168" t="s">
        <v>136</v>
      </c>
      <c r="D124" s="130">
        <v>310</v>
      </c>
      <c r="E124" s="169"/>
      <c r="F124" s="170">
        <v>8.3000000000000001E-4</v>
      </c>
      <c r="G124" s="171"/>
      <c r="H124" s="172">
        <v>5.7700000000000004E-4</v>
      </c>
      <c r="I124" s="173"/>
      <c r="J124" s="170">
        <v>5.1999999999999995E-4</v>
      </c>
      <c r="K124" s="105"/>
      <c r="L124" s="172">
        <v>4.0000000000000002E-4</v>
      </c>
      <c r="M124" s="105"/>
      <c r="N124" s="135" t="s">
        <v>136</v>
      </c>
      <c r="O124" s="173"/>
      <c r="P124" s="136" t="s">
        <v>136</v>
      </c>
    </row>
    <row r="125" spans="1:16" x14ac:dyDescent="0.25">
      <c r="A125" s="167" t="s">
        <v>264</v>
      </c>
      <c r="B125" s="129">
        <v>319</v>
      </c>
      <c r="C125" s="168" t="s">
        <v>136</v>
      </c>
      <c r="D125" s="130">
        <v>319</v>
      </c>
      <c r="E125" s="169"/>
      <c r="F125" s="170">
        <v>8.1069999999999996E-3</v>
      </c>
      <c r="G125" s="171"/>
      <c r="H125" s="172">
        <v>5.6360000000000004E-3</v>
      </c>
      <c r="I125" s="173"/>
      <c r="J125" s="170">
        <v>3.473E-3</v>
      </c>
      <c r="K125" s="105"/>
      <c r="L125" s="172">
        <v>2.6740000000000002E-3</v>
      </c>
      <c r="M125" s="105"/>
      <c r="N125" s="135" t="s">
        <v>136</v>
      </c>
      <c r="O125" s="173"/>
      <c r="P125" s="136" t="s">
        <v>136</v>
      </c>
    </row>
    <row r="126" spans="1:16" x14ac:dyDescent="0.25">
      <c r="A126" s="167" t="s">
        <v>265</v>
      </c>
      <c r="B126" s="129">
        <v>332</v>
      </c>
      <c r="C126" s="168" t="s">
        <v>136</v>
      </c>
      <c r="D126" s="130">
        <v>332</v>
      </c>
      <c r="E126" s="169"/>
      <c r="F126" s="170">
        <v>1.923E-3</v>
      </c>
      <c r="G126" s="171"/>
      <c r="H126" s="172">
        <v>1.3370000000000001E-3</v>
      </c>
      <c r="I126" s="173"/>
      <c r="J126" s="170">
        <v>7.3399999999999995E-4</v>
      </c>
      <c r="K126" s="105"/>
      <c r="L126" s="172">
        <v>5.6499999999999996E-4</v>
      </c>
      <c r="M126" s="105"/>
      <c r="N126" s="135" t="s">
        <v>136</v>
      </c>
      <c r="O126" s="173"/>
      <c r="P126" s="136" t="s">
        <v>136</v>
      </c>
    </row>
    <row r="127" spans="1:16" x14ac:dyDescent="0.25">
      <c r="A127" s="167" t="s">
        <v>266</v>
      </c>
      <c r="B127" s="129">
        <v>344</v>
      </c>
      <c r="C127" s="168" t="s">
        <v>136</v>
      </c>
      <c r="D127" s="130">
        <v>29</v>
      </c>
      <c r="E127" s="169"/>
      <c r="F127" s="170">
        <v>7.1069999999999996E-3</v>
      </c>
      <c r="G127" s="171"/>
      <c r="H127" s="172">
        <v>4.9410000000000001E-3</v>
      </c>
      <c r="I127" s="173"/>
      <c r="J127" s="170">
        <v>4.2139999999999999E-3</v>
      </c>
      <c r="K127" s="105"/>
      <c r="L127" s="172">
        <v>3.2439999999999999E-3</v>
      </c>
      <c r="M127" s="105"/>
      <c r="N127" s="135" t="s">
        <v>136</v>
      </c>
      <c r="O127" s="173"/>
      <c r="P127" s="136" t="s">
        <v>136</v>
      </c>
    </row>
    <row r="128" spans="1:16" x14ac:dyDescent="0.25">
      <c r="A128" s="167" t="s">
        <v>267</v>
      </c>
      <c r="B128" s="129">
        <v>347</v>
      </c>
      <c r="C128" s="168" t="s">
        <v>136</v>
      </c>
      <c r="D128" s="130">
        <v>347</v>
      </c>
      <c r="E128" s="169"/>
      <c r="F128" s="170">
        <v>7.45E-4</v>
      </c>
      <c r="G128" s="171"/>
      <c r="H128" s="172">
        <v>5.1800000000000001E-4</v>
      </c>
      <c r="I128" s="173"/>
      <c r="J128" s="170">
        <v>5.1999999999999995E-4</v>
      </c>
      <c r="K128" s="105"/>
      <c r="L128" s="172">
        <v>4.0000000000000002E-4</v>
      </c>
      <c r="M128" s="105"/>
      <c r="N128" s="135" t="s">
        <v>136</v>
      </c>
      <c r="O128" s="173"/>
      <c r="P128" s="136" t="s">
        <v>136</v>
      </c>
    </row>
    <row r="129" spans="1:16" x14ac:dyDescent="0.25">
      <c r="A129" s="167" t="s">
        <v>268</v>
      </c>
      <c r="B129" s="129">
        <v>353</v>
      </c>
      <c r="C129" s="168" t="s">
        <v>136</v>
      </c>
      <c r="D129" s="130">
        <v>353</v>
      </c>
      <c r="E129" s="169"/>
      <c r="F129" s="170">
        <v>4.5738000000000001E-2</v>
      </c>
      <c r="G129" s="171"/>
      <c r="H129" s="172">
        <v>3.1796999999999999E-2</v>
      </c>
      <c r="I129" s="173"/>
      <c r="J129" s="170">
        <v>1.8436000000000001E-2</v>
      </c>
      <c r="K129" s="105"/>
      <c r="L129" s="172">
        <v>1.4193000000000001E-2</v>
      </c>
      <c r="M129" s="105"/>
      <c r="N129" s="135">
        <v>1.6227999999999999E-2</v>
      </c>
      <c r="O129" s="173"/>
      <c r="P129" s="136">
        <v>1.3797E-2</v>
      </c>
    </row>
    <row r="130" spans="1:16" x14ac:dyDescent="0.25">
      <c r="A130" s="167" t="s">
        <v>269</v>
      </c>
      <c r="B130" s="129">
        <v>354</v>
      </c>
      <c r="C130" s="168" t="s">
        <v>136</v>
      </c>
      <c r="D130" s="130">
        <v>354</v>
      </c>
      <c r="E130" s="169"/>
      <c r="F130" s="170">
        <v>6.9519999999999998E-3</v>
      </c>
      <c r="G130" s="171"/>
      <c r="H130" s="172">
        <v>4.8329999999999996E-3</v>
      </c>
      <c r="I130" s="173"/>
      <c r="J130" s="170">
        <v>2.1700000000000001E-3</v>
      </c>
      <c r="K130" s="105"/>
      <c r="L130" s="172">
        <v>1.671E-3</v>
      </c>
      <c r="M130" s="105"/>
      <c r="N130" s="135" t="s">
        <v>136</v>
      </c>
      <c r="O130" s="173"/>
      <c r="P130" s="136" t="s">
        <v>136</v>
      </c>
    </row>
    <row r="131" spans="1:16" x14ac:dyDescent="0.25">
      <c r="A131" s="167" t="s">
        <v>142</v>
      </c>
      <c r="B131" s="129">
        <v>360</v>
      </c>
      <c r="C131" s="168" t="s">
        <v>136</v>
      </c>
      <c r="D131" s="130">
        <v>360</v>
      </c>
      <c r="E131" s="169"/>
      <c r="F131" s="170">
        <v>2.7882000000000001E-2</v>
      </c>
      <c r="G131" s="171"/>
      <c r="H131" s="172">
        <v>1.9383000000000001E-2</v>
      </c>
      <c r="I131" s="173"/>
      <c r="J131" s="170">
        <v>2.8590000000000001E-2</v>
      </c>
      <c r="K131" s="105"/>
      <c r="L131" s="172">
        <v>2.2009999999999998E-2</v>
      </c>
      <c r="M131" s="105"/>
      <c r="N131" s="135" t="s">
        <v>136</v>
      </c>
      <c r="O131" s="173"/>
      <c r="P131" s="136" t="s">
        <v>136</v>
      </c>
    </row>
    <row r="132" spans="1:16" x14ac:dyDescent="0.25">
      <c r="A132" s="167" t="s">
        <v>270</v>
      </c>
      <c r="B132" s="129">
        <v>361</v>
      </c>
      <c r="C132" s="168" t="s">
        <v>136</v>
      </c>
      <c r="D132" s="130">
        <v>360</v>
      </c>
      <c r="E132" s="169"/>
      <c r="F132" s="170">
        <v>3.4190000000000002E-3</v>
      </c>
      <c r="G132" s="171"/>
      <c r="H132" s="172">
        <v>2.3770000000000002E-3</v>
      </c>
      <c r="I132" s="173"/>
      <c r="J132" s="170">
        <v>1.8090000000000001E-3</v>
      </c>
      <c r="K132" s="105"/>
      <c r="L132" s="172">
        <v>1.3929999999999999E-3</v>
      </c>
      <c r="M132" s="105"/>
      <c r="N132" s="135" t="s">
        <v>136</v>
      </c>
      <c r="O132" s="173"/>
      <c r="P132" s="136" t="s">
        <v>136</v>
      </c>
    </row>
    <row r="133" spans="1:16" x14ac:dyDescent="0.25">
      <c r="A133" s="167" t="s">
        <v>271</v>
      </c>
      <c r="B133" s="129">
        <v>422</v>
      </c>
      <c r="C133" s="168" t="s">
        <v>136</v>
      </c>
      <c r="D133" s="130">
        <v>422</v>
      </c>
      <c r="E133" s="169"/>
      <c r="F133" s="170">
        <v>5.1721000000000003E-2</v>
      </c>
      <c r="G133" s="171"/>
      <c r="H133" s="172">
        <v>3.5956000000000002E-2</v>
      </c>
      <c r="I133" s="173"/>
      <c r="J133" s="170">
        <v>5.4226999999999997E-2</v>
      </c>
      <c r="K133" s="105"/>
      <c r="L133" s="172">
        <v>4.1746999999999999E-2</v>
      </c>
      <c r="M133" s="105"/>
      <c r="N133" s="135">
        <v>5.3793000000000001E-2</v>
      </c>
      <c r="O133" s="173"/>
      <c r="P133" s="136">
        <v>4.5735999999999999E-2</v>
      </c>
    </row>
    <row r="134" spans="1:16" x14ac:dyDescent="0.25">
      <c r="A134" s="167" t="s">
        <v>272</v>
      </c>
      <c r="B134" s="129">
        <v>423</v>
      </c>
      <c r="C134" s="168" t="s">
        <v>136</v>
      </c>
      <c r="D134" s="130">
        <v>422</v>
      </c>
      <c r="E134" s="169"/>
      <c r="F134" s="170">
        <v>2.2959999999999999E-3</v>
      </c>
      <c r="G134" s="171"/>
      <c r="H134" s="172">
        <v>1.596E-3</v>
      </c>
      <c r="I134" s="173"/>
      <c r="J134" s="170">
        <v>7.6779999999999999E-3</v>
      </c>
      <c r="K134" s="105"/>
      <c r="L134" s="172">
        <v>5.9109999999999996E-3</v>
      </c>
      <c r="M134" s="105"/>
      <c r="N134" s="135">
        <v>4.3530000000000001E-3</v>
      </c>
      <c r="O134" s="173"/>
      <c r="P134" s="136">
        <v>3.7009999999999999E-3</v>
      </c>
    </row>
    <row r="135" spans="1:16" x14ac:dyDescent="0.25">
      <c r="A135" s="167" t="s">
        <v>273</v>
      </c>
      <c r="B135" s="129">
        <v>424</v>
      </c>
      <c r="C135" s="168" t="s">
        <v>136</v>
      </c>
      <c r="D135" s="130">
        <v>424</v>
      </c>
      <c r="E135" s="169"/>
      <c r="F135" s="170">
        <v>9.8785999999999999E-2</v>
      </c>
      <c r="G135" s="171"/>
      <c r="H135" s="172">
        <v>6.8675E-2</v>
      </c>
      <c r="I135" s="173"/>
      <c r="J135" s="170">
        <v>0.117244</v>
      </c>
      <c r="K135" s="105"/>
      <c r="L135" s="172">
        <v>9.0260999999999994E-2</v>
      </c>
      <c r="M135" s="105"/>
      <c r="N135" s="135">
        <v>0.11776200000000001</v>
      </c>
      <c r="O135" s="173"/>
      <c r="P135" s="136">
        <v>0.100124</v>
      </c>
    </row>
    <row r="136" spans="1:16" x14ac:dyDescent="0.25">
      <c r="A136" s="167" t="s">
        <v>274</v>
      </c>
      <c r="B136" s="129">
        <v>490</v>
      </c>
      <c r="C136" s="168" t="s">
        <v>136</v>
      </c>
      <c r="D136" s="130">
        <v>490</v>
      </c>
      <c r="E136" s="169"/>
      <c r="F136" s="170">
        <v>5.7486550000000003</v>
      </c>
      <c r="G136" s="171"/>
      <c r="H136" s="172">
        <v>3.9964089999999999</v>
      </c>
      <c r="I136" s="173"/>
      <c r="J136" s="170">
        <v>3.0724209999999998</v>
      </c>
      <c r="K136" s="105"/>
      <c r="L136" s="172">
        <v>2.3653149999999998</v>
      </c>
      <c r="M136" s="105"/>
      <c r="N136" s="135">
        <v>0.20320099999999999</v>
      </c>
      <c r="O136" s="173"/>
      <c r="P136" s="136">
        <v>0.172767</v>
      </c>
    </row>
    <row r="137" spans="1:16" x14ac:dyDescent="0.25">
      <c r="A137" s="167" t="s">
        <v>275</v>
      </c>
      <c r="B137" s="129">
        <v>500</v>
      </c>
      <c r="C137" s="168" t="s">
        <v>136</v>
      </c>
      <c r="D137" s="130">
        <v>500</v>
      </c>
      <c r="E137" s="169"/>
      <c r="F137" s="170">
        <v>5.128933</v>
      </c>
      <c r="G137" s="171"/>
      <c r="H137" s="172">
        <v>3.5655839999999999</v>
      </c>
      <c r="I137" s="173"/>
      <c r="J137" s="170">
        <v>4.8517840000000003</v>
      </c>
      <c r="K137" s="105"/>
      <c r="L137" s="172">
        <v>3.7351649999999998</v>
      </c>
      <c r="M137" s="105"/>
      <c r="N137" s="135">
        <v>4.8062889999999996</v>
      </c>
      <c r="O137" s="173"/>
      <c r="P137" s="136">
        <v>4.08643</v>
      </c>
    </row>
    <row r="138" spans="1:16" x14ac:dyDescent="0.25">
      <c r="A138" s="167" t="s">
        <v>276</v>
      </c>
      <c r="B138" s="129">
        <v>568</v>
      </c>
      <c r="C138" s="168" t="s">
        <v>136</v>
      </c>
      <c r="D138" s="130">
        <v>568</v>
      </c>
      <c r="E138" s="169"/>
      <c r="F138" s="170">
        <v>0.135989</v>
      </c>
      <c r="G138" s="171"/>
      <c r="H138" s="172">
        <v>9.4537999999999997E-2</v>
      </c>
      <c r="I138" s="173"/>
      <c r="J138" s="170">
        <v>0.13584199999999999</v>
      </c>
      <c r="K138" s="105"/>
      <c r="L138" s="172">
        <v>0.104578</v>
      </c>
      <c r="M138" s="105"/>
      <c r="N138" s="135">
        <v>0.134156</v>
      </c>
      <c r="O138" s="173"/>
      <c r="P138" s="136">
        <v>0.114063</v>
      </c>
    </row>
    <row r="139" spans="1:16" x14ac:dyDescent="0.25">
      <c r="A139" s="167" t="s">
        <v>454</v>
      </c>
      <c r="B139" s="129">
        <v>702</v>
      </c>
      <c r="C139" s="168" t="s">
        <v>136</v>
      </c>
      <c r="D139" s="130">
        <v>11</v>
      </c>
      <c r="E139" s="169"/>
      <c r="F139" s="170">
        <v>8.0341999999999997E-2</v>
      </c>
      <c r="G139" s="171"/>
      <c r="H139" s="172">
        <v>5.5853E-2</v>
      </c>
      <c r="I139" s="173"/>
      <c r="J139" s="170">
        <v>3.7381999999999999E-2</v>
      </c>
      <c r="K139" s="105"/>
      <c r="L139" s="172">
        <v>2.8778999999999999E-2</v>
      </c>
      <c r="M139" s="105"/>
      <c r="N139" s="135" t="s">
        <v>136</v>
      </c>
      <c r="O139" s="173"/>
      <c r="P139" s="136" t="s">
        <v>136</v>
      </c>
    </row>
    <row r="140" spans="1:16" x14ac:dyDescent="0.25">
      <c r="A140" s="167" t="s">
        <v>277</v>
      </c>
      <c r="B140" s="129">
        <v>703</v>
      </c>
      <c r="C140" s="168" t="s">
        <v>136</v>
      </c>
      <c r="D140" s="130">
        <v>703</v>
      </c>
      <c r="E140" s="169"/>
      <c r="F140" s="170">
        <v>1.165E-3</v>
      </c>
      <c r="G140" s="171"/>
      <c r="H140" s="172">
        <v>8.0999999999999996E-4</v>
      </c>
      <c r="I140" s="173"/>
      <c r="J140" s="170">
        <v>5.1999999999999995E-4</v>
      </c>
      <c r="K140" s="105"/>
      <c r="L140" s="172">
        <v>4.0000000000000002E-4</v>
      </c>
      <c r="M140" s="105"/>
      <c r="N140" s="135" t="s">
        <v>136</v>
      </c>
      <c r="O140" s="173"/>
      <c r="P140" s="136" t="s">
        <v>136</v>
      </c>
    </row>
    <row r="141" spans="1:16" x14ac:dyDescent="0.25">
      <c r="A141" s="167" t="s">
        <v>455</v>
      </c>
      <c r="B141" s="129">
        <v>704</v>
      </c>
      <c r="C141" s="168" t="s">
        <v>136</v>
      </c>
      <c r="D141" s="130">
        <v>704</v>
      </c>
      <c r="E141" s="169"/>
      <c r="F141" s="170">
        <v>5.7499999999999999E-4</v>
      </c>
      <c r="G141" s="171"/>
      <c r="H141" s="172">
        <v>4.0000000000000002E-4</v>
      </c>
      <c r="I141" s="173"/>
      <c r="J141" s="170">
        <v>5.5500000000000005E-4</v>
      </c>
      <c r="K141" s="105"/>
      <c r="L141" s="172">
        <v>4.2700000000000002E-4</v>
      </c>
      <c r="M141" s="105"/>
      <c r="N141" s="135" t="s">
        <v>136</v>
      </c>
      <c r="O141" s="173"/>
      <c r="P141" s="136" t="s">
        <v>136</v>
      </c>
    </row>
    <row r="142" spans="1:16" x14ac:dyDescent="0.25">
      <c r="A142" s="167" t="s">
        <v>653</v>
      </c>
      <c r="B142" s="129">
        <v>706</v>
      </c>
      <c r="C142" s="168" t="s">
        <v>136</v>
      </c>
      <c r="D142" s="130">
        <v>706</v>
      </c>
      <c r="E142" s="169"/>
      <c r="F142" s="170">
        <v>1.2880000000000001E-3</v>
      </c>
      <c r="G142" s="171"/>
      <c r="H142" s="172">
        <v>8.9499999999999996E-4</v>
      </c>
      <c r="I142" s="173"/>
      <c r="J142" s="170">
        <v>5.1999999999999995E-4</v>
      </c>
      <c r="K142" s="105"/>
      <c r="L142" s="172">
        <v>4.0000000000000002E-4</v>
      </c>
      <c r="M142" s="105"/>
      <c r="N142" s="135" t="s">
        <v>136</v>
      </c>
      <c r="O142" s="173"/>
      <c r="P142" s="136" t="s">
        <v>136</v>
      </c>
    </row>
    <row r="143" spans="1:16" x14ac:dyDescent="0.25">
      <c r="A143" s="167" t="s">
        <v>279</v>
      </c>
      <c r="B143" s="129">
        <v>707</v>
      </c>
      <c r="C143" s="168" t="s">
        <v>136</v>
      </c>
      <c r="D143" s="130">
        <v>707</v>
      </c>
      <c r="E143" s="169"/>
      <c r="F143" s="170">
        <v>5.7499999999999999E-4</v>
      </c>
      <c r="G143" s="171"/>
      <c r="H143" s="172">
        <v>4.0000000000000002E-4</v>
      </c>
      <c r="I143" s="173"/>
      <c r="J143" s="170">
        <v>5.1999999999999995E-4</v>
      </c>
      <c r="K143" s="105"/>
      <c r="L143" s="172">
        <v>4.0000000000000002E-4</v>
      </c>
      <c r="M143" s="105"/>
      <c r="N143" s="135" t="s">
        <v>136</v>
      </c>
      <c r="O143" s="173"/>
      <c r="P143" s="136" t="s">
        <v>136</v>
      </c>
    </row>
    <row r="144" spans="1:16" x14ac:dyDescent="0.25">
      <c r="A144" s="167" t="s">
        <v>280</v>
      </c>
      <c r="B144" s="129">
        <v>713</v>
      </c>
      <c r="C144" s="168" t="s">
        <v>136</v>
      </c>
      <c r="D144" s="130">
        <v>713</v>
      </c>
      <c r="E144" s="169"/>
      <c r="F144" s="170">
        <v>5.5490000000000001E-3</v>
      </c>
      <c r="G144" s="171"/>
      <c r="H144" s="172">
        <v>3.8579999999999999E-3</v>
      </c>
      <c r="I144" s="173"/>
      <c r="J144" s="170">
        <v>5.2069999999999998E-3</v>
      </c>
      <c r="K144" s="105"/>
      <c r="L144" s="172">
        <v>4.0090000000000004E-3</v>
      </c>
      <c r="M144" s="105"/>
      <c r="N144" s="135" t="s">
        <v>136</v>
      </c>
      <c r="O144" s="173"/>
      <c r="P144" s="136" t="s">
        <v>136</v>
      </c>
    </row>
    <row r="145" spans="1:16" x14ac:dyDescent="0.25">
      <c r="A145" s="167" t="s">
        <v>281</v>
      </c>
      <c r="B145" s="129">
        <v>714</v>
      </c>
      <c r="C145" s="168" t="s">
        <v>136</v>
      </c>
      <c r="D145" s="130">
        <v>714</v>
      </c>
      <c r="E145" s="169"/>
      <c r="F145" s="170">
        <v>8.4910000000000003E-3</v>
      </c>
      <c r="G145" s="171"/>
      <c r="H145" s="172">
        <v>5.9030000000000003E-3</v>
      </c>
      <c r="I145" s="173"/>
      <c r="J145" s="170">
        <v>1.781E-3</v>
      </c>
      <c r="K145" s="105"/>
      <c r="L145" s="172">
        <v>1.371E-3</v>
      </c>
      <c r="M145" s="105"/>
      <c r="N145" s="135" t="s">
        <v>136</v>
      </c>
      <c r="O145" s="173"/>
      <c r="P145" s="136" t="s">
        <v>136</v>
      </c>
    </row>
    <row r="146" spans="1:16" x14ac:dyDescent="0.25">
      <c r="A146" s="167" t="s">
        <v>282</v>
      </c>
      <c r="B146" s="129">
        <v>717</v>
      </c>
      <c r="C146" s="168" t="s">
        <v>136</v>
      </c>
      <c r="D146" s="130">
        <v>717</v>
      </c>
      <c r="E146" s="169"/>
      <c r="F146" s="170">
        <v>3.6120000000000002E-3</v>
      </c>
      <c r="G146" s="171"/>
      <c r="H146" s="172">
        <v>2.5110000000000002E-3</v>
      </c>
      <c r="I146" s="173"/>
      <c r="J146" s="170">
        <v>5.1999999999999995E-4</v>
      </c>
      <c r="K146" s="105"/>
      <c r="L146" s="172">
        <v>4.0000000000000002E-4</v>
      </c>
      <c r="M146" s="105"/>
      <c r="N146" s="135" t="s">
        <v>136</v>
      </c>
      <c r="O146" s="173"/>
      <c r="P146" s="136" t="s">
        <v>136</v>
      </c>
    </row>
    <row r="147" spans="1:16" x14ac:dyDescent="0.25">
      <c r="A147" s="167" t="s">
        <v>283</v>
      </c>
      <c r="B147" s="129">
        <v>721</v>
      </c>
      <c r="C147" s="168" t="s">
        <v>136</v>
      </c>
      <c r="D147" s="130">
        <v>827</v>
      </c>
      <c r="E147" s="169"/>
      <c r="F147" s="170">
        <v>2.6179000000000001E-2</v>
      </c>
      <c r="G147" s="171"/>
      <c r="H147" s="172">
        <v>1.8199E-2</v>
      </c>
      <c r="I147" s="173"/>
      <c r="J147" s="170">
        <v>1.1789000000000001E-2</v>
      </c>
      <c r="K147" s="105"/>
      <c r="L147" s="172">
        <v>9.0760000000000007E-3</v>
      </c>
      <c r="M147" s="105"/>
      <c r="N147" s="135" t="s">
        <v>136</v>
      </c>
      <c r="O147" s="173"/>
      <c r="P147" s="136" t="s">
        <v>136</v>
      </c>
    </row>
    <row r="148" spans="1:16" x14ac:dyDescent="0.25">
      <c r="A148" s="167" t="s">
        <v>284</v>
      </c>
      <c r="B148" s="129">
        <v>722</v>
      </c>
      <c r="C148" s="168" t="s">
        <v>136</v>
      </c>
      <c r="D148" s="130">
        <v>23</v>
      </c>
      <c r="E148" s="169"/>
      <c r="F148" s="170">
        <v>2.7980000000000001E-3</v>
      </c>
      <c r="G148" s="171"/>
      <c r="H148" s="172">
        <v>1.9449999999999999E-3</v>
      </c>
      <c r="I148" s="173"/>
      <c r="J148" s="170">
        <v>1.2639999999999999E-3</v>
      </c>
      <c r="K148" s="105"/>
      <c r="L148" s="172">
        <v>9.7300000000000002E-4</v>
      </c>
      <c r="M148" s="105"/>
      <c r="N148" s="135" t="s">
        <v>136</v>
      </c>
      <c r="O148" s="173"/>
      <c r="P148" s="136" t="s">
        <v>136</v>
      </c>
    </row>
    <row r="149" spans="1:16" x14ac:dyDescent="0.25">
      <c r="A149" s="167" t="s">
        <v>285</v>
      </c>
      <c r="B149" s="129">
        <v>725</v>
      </c>
      <c r="C149" s="168" t="s">
        <v>136</v>
      </c>
      <c r="D149" s="130">
        <v>725</v>
      </c>
      <c r="E149" s="169"/>
      <c r="F149" s="170">
        <v>1.0156999999999999E-2</v>
      </c>
      <c r="G149" s="171"/>
      <c r="H149" s="172">
        <v>7.0609999999999996E-3</v>
      </c>
      <c r="I149" s="173"/>
      <c r="J149" s="170">
        <v>2.4329999999999998E-3</v>
      </c>
      <c r="K149" s="105"/>
      <c r="L149" s="172">
        <v>1.8730000000000001E-3</v>
      </c>
      <c r="M149" s="105"/>
      <c r="N149" s="135" t="s">
        <v>136</v>
      </c>
      <c r="O149" s="173"/>
      <c r="P149" s="136" t="s">
        <v>136</v>
      </c>
    </row>
    <row r="150" spans="1:16" x14ac:dyDescent="0.25">
      <c r="A150" s="167" t="s">
        <v>287</v>
      </c>
      <c r="B150" s="129">
        <v>727</v>
      </c>
      <c r="C150" s="168" t="s">
        <v>136</v>
      </c>
      <c r="D150" s="130">
        <v>727</v>
      </c>
      <c r="E150" s="169"/>
      <c r="F150" s="170">
        <v>1.0392999999999999E-2</v>
      </c>
      <c r="G150" s="171"/>
      <c r="H150" s="172">
        <v>7.2249999999999997E-3</v>
      </c>
      <c r="I150" s="173"/>
      <c r="J150" s="170">
        <v>7.1079999999999997E-3</v>
      </c>
      <c r="K150" s="105"/>
      <c r="L150" s="172">
        <v>5.4720000000000003E-3</v>
      </c>
      <c r="M150" s="105"/>
      <c r="N150" s="135" t="s">
        <v>136</v>
      </c>
      <c r="O150" s="173"/>
      <c r="P150" s="136" t="s">
        <v>136</v>
      </c>
    </row>
    <row r="151" spans="1:16" x14ac:dyDescent="0.25">
      <c r="A151" s="167" t="s">
        <v>288</v>
      </c>
      <c r="B151" s="129">
        <v>728</v>
      </c>
      <c r="C151" s="168" t="s">
        <v>136</v>
      </c>
      <c r="D151" s="130">
        <v>728</v>
      </c>
      <c r="E151" s="169"/>
      <c r="F151" s="170">
        <v>5.7499999999999999E-4</v>
      </c>
      <c r="G151" s="171"/>
      <c r="H151" s="172">
        <v>4.0000000000000002E-4</v>
      </c>
      <c r="I151" s="173"/>
      <c r="J151" s="170">
        <v>5.1999999999999995E-4</v>
      </c>
      <c r="K151" s="105"/>
      <c r="L151" s="172">
        <v>4.0000000000000002E-4</v>
      </c>
      <c r="M151" s="105"/>
      <c r="N151" s="135" t="s">
        <v>136</v>
      </c>
      <c r="O151" s="173"/>
      <c r="P151" s="136" t="s">
        <v>136</v>
      </c>
    </row>
    <row r="152" spans="1:16" x14ac:dyDescent="0.25">
      <c r="A152" s="167" t="s">
        <v>289</v>
      </c>
      <c r="B152" s="129">
        <v>731</v>
      </c>
      <c r="C152" s="168" t="s">
        <v>136</v>
      </c>
      <c r="D152" s="130">
        <v>731</v>
      </c>
      <c r="E152" s="169"/>
      <c r="F152" s="170">
        <v>1.15E-3</v>
      </c>
      <c r="G152" s="171"/>
      <c r="H152" s="172">
        <v>7.9900000000000001E-4</v>
      </c>
      <c r="I152" s="173"/>
      <c r="J152" s="170">
        <v>5.1999999999999995E-4</v>
      </c>
      <c r="K152" s="105"/>
      <c r="L152" s="172">
        <v>4.0000000000000002E-4</v>
      </c>
      <c r="M152" s="105"/>
      <c r="N152" s="135" t="s">
        <v>136</v>
      </c>
      <c r="O152" s="173"/>
      <c r="P152" s="136" t="s">
        <v>136</v>
      </c>
    </row>
    <row r="153" spans="1:16" x14ac:dyDescent="0.25">
      <c r="A153" s="167" t="s">
        <v>290</v>
      </c>
      <c r="B153" s="129">
        <v>736</v>
      </c>
      <c r="C153" s="168" t="s">
        <v>136</v>
      </c>
      <c r="D153" s="130">
        <v>736</v>
      </c>
      <c r="E153" s="169"/>
      <c r="F153" s="170">
        <v>3.3990000000000001E-3</v>
      </c>
      <c r="G153" s="171"/>
      <c r="H153" s="172">
        <v>2.3630000000000001E-3</v>
      </c>
      <c r="I153" s="173"/>
      <c r="J153" s="170">
        <v>5.8770000000000003E-3</v>
      </c>
      <c r="K153" s="105"/>
      <c r="L153" s="172">
        <v>4.5240000000000002E-3</v>
      </c>
      <c r="M153" s="105"/>
      <c r="N153" s="135" t="s">
        <v>136</v>
      </c>
      <c r="O153" s="173"/>
      <c r="P153" s="136" t="s">
        <v>136</v>
      </c>
    </row>
    <row r="154" spans="1:16" x14ac:dyDescent="0.25">
      <c r="A154" s="167" t="s">
        <v>291</v>
      </c>
      <c r="B154" s="129">
        <v>737</v>
      </c>
      <c r="C154" s="168" t="s">
        <v>136</v>
      </c>
      <c r="D154" s="130">
        <v>737</v>
      </c>
      <c r="E154" s="169"/>
      <c r="F154" s="170">
        <v>5.7499999999999999E-4</v>
      </c>
      <c r="G154" s="171"/>
      <c r="H154" s="172">
        <v>4.0000000000000002E-4</v>
      </c>
      <c r="I154" s="173"/>
      <c r="J154" s="170">
        <v>5.1999999999999995E-4</v>
      </c>
      <c r="K154" s="105"/>
      <c r="L154" s="172">
        <v>4.0000000000000002E-4</v>
      </c>
      <c r="M154" s="105"/>
      <c r="N154" s="135" t="s">
        <v>136</v>
      </c>
      <c r="O154" s="173"/>
      <c r="P154" s="136" t="s">
        <v>136</v>
      </c>
    </row>
    <row r="155" spans="1:16" x14ac:dyDescent="0.25">
      <c r="A155" s="167" t="s">
        <v>292</v>
      </c>
      <c r="B155" s="129">
        <v>738</v>
      </c>
      <c r="C155" s="168" t="s">
        <v>136</v>
      </c>
      <c r="D155" s="130">
        <v>738</v>
      </c>
      <c r="E155" s="169"/>
      <c r="F155" s="170">
        <v>5.6811E-2</v>
      </c>
      <c r="G155" s="171"/>
      <c r="H155" s="172">
        <v>3.9494000000000001E-2</v>
      </c>
      <c r="I155" s="173"/>
      <c r="J155" s="170">
        <v>1.6226000000000001E-2</v>
      </c>
      <c r="K155" s="105"/>
      <c r="L155" s="172">
        <v>1.2492E-2</v>
      </c>
      <c r="M155" s="105"/>
      <c r="N155" s="135" t="s">
        <v>136</v>
      </c>
      <c r="O155" s="173"/>
      <c r="P155" s="136" t="s">
        <v>136</v>
      </c>
    </row>
    <row r="156" spans="1:16" x14ac:dyDescent="0.25">
      <c r="A156" s="167" t="s">
        <v>293</v>
      </c>
      <c r="B156" s="129">
        <v>740</v>
      </c>
      <c r="C156" s="168" t="s">
        <v>136</v>
      </c>
      <c r="D156" s="130">
        <v>740</v>
      </c>
      <c r="E156" s="169"/>
      <c r="F156" s="170">
        <v>2.2971999999999999E-2</v>
      </c>
      <c r="G156" s="171"/>
      <c r="H156" s="172">
        <v>1.5970000000000002E-2</v>
      </c>
      <c r="I156" s="173"/>
      <c r="J156" s="170">
        <v>9.0519999999999993E-3</v>
      </c>
      <c r="K156" s="105"/>
      <c r="L156" s="172">
        <v>6.9690000000000004E-3</v>
      </c>
      <c r="M156" s="105"/>
      <c r="N156" s="135" t="s">
        <v>136</v>
      </c>
      <c r="O156" s="173"/>
      <c r="P156" s="136" t="s">
        <v>136</v>
      </c>
    </row>
    <row r="157" spans="1:16" x14ac:dyDescent="0.25">
      <c r="A157" s="167" t="s">
        <v>294</v>
      </c>
      <c r="B157" s="129">
        <v>741</v>
      </c>
      <c r="C157" s="168" t="s">
        <v>136</v>
      </c>
      <c r="D157" s="130">
        <v>741</v>
      </c>
      <c r="E157" s="169"/>
      <c r="F157" s="170">
        <v>4.0851999999999999E-2</v>
      </c>
      <c r="G157" s="171"/>
      <c r="H157" s="172">
        <v>2.8400000000000002E-2</v>
      </c>
      <c r="I157" s="173"/>
      <c r="J157" s="170">
        <v>5.2160000000000002E-3</v>
      </c>
      <c r="K157" s="105"/>
      <c r="L157" s="172">
        <v>4.0159999999999996E-3</v>
      </c>
      <c r="M157" s="105"/>
      <c r="N157" s="135" t="s">
        <v>136</v>
      </c>
      <c r="O157" s="173"/>
      <c r="P157" s="136" t="s">
        <v>136</v>
      </c>
    </row>
    <row r="158" spans="1:16" x14ac:dyDescent="0.25">
      <c r="A158" s="167" t="s">
        <v>295</v>
      </c>
      <c r="B158" s="129">
        <v>742</v>
      </c>
      <c r="C158" s="168" t="s">
        <v>136</v>
      </c>
      <c r="D158" s="130">
        <v>48</v>
      </c>
      <c r="E158" s="169"/>
      <c r="F158" s="170">
        <v>1.2552000000000001E-2</v>
      </c>
      <c r="G158" s="171"/>
      <c r="H158" s="172">
        <v>8.7259999999999994E-3</v>
      </c>
      <c r="I158" s="173"/>
      <c r="J158" s="170">
        <v>8.3400000000000002E-3</v>
      </c>
      <c r="K158" s="105"/>
      <c r="L158" s="172">
        <v>6.4209999999999996E-3</v>
      </c>
      <c r="M158" s="105"/>
      <c r="N158" s="135" t="s">
        <v>136</v>
      </c>
      <c r="O158" s="173"/>
      <c r="P158" s="136" t="s">
        <v>136</v>
      </c>
    </row>
    <row r="159" spans="1:16" x14ac:dyDescent="0.25">
      <c r="A159" s="167" t="s">
        <v>296</v>
      </c>
      <c r="B159" s="129">
        <v>744</v>
      </c>
      <c r="C159" s="168" t="s">
        <v>136</v>
      </c>
      <c r="D159" s="130">
        <v>22</v>
      </c>
      <c r="E159" s="169"/>
      <c r="F159" s="170">
        <v>5.7499999999999999E-4</v>
      </c>
      <c r="G159" s="171"/>
      <c r="H159" s="172">
        <v>4.0000000000000002E-4</v>
      </c>
      <c r="I159" s="173"/>
      <c r="J159" s="170">
        <v>8.0900000000000004E-4</v>
      </c>
      <c r="K159" s="105"/>
      <c r="L159" s="172">
        <v>6.2299999999999996E-4</v>
      </c>
      <c r="M159" s="105"/>
      <c r="N159" s="135" t="s">
        <v>136</v>
      </c>
      <c r="O159" s="173"/>
      <c r="P159" s="136" t="s">
        <v>136</v>
      </c>
    </row>
    <row r="160" spans="1:16" x14ac:dyDescent="0.25">
      <c r="A160" s="167" t="s">
        <v>456</v>
      </c>
      <c r="B160" s="129">
        <v>755</v>
      </c>
      <c r="C160" s="168" t="s">
        <v>136</v>
      </c>
      <c r="D160" s="130">
        <v>755</v>
      </c>
      <c r="E160" s="169"/>
      <c r="F160" s="170">
        <v>1.3150999999999999E-2</v>
      </c>
      <c r="G160" s="171"/>
      <c r="H160" s="172">
        <v>9.1420000000000008E-3</v>
      </c>
      <c r="I160" s="173"/>
      <c r="J160" s="170">
        <v>8.6269999999999993E-3</v>
      </c>
      <c r="K160" s="105"/>
      <c r="L160" s="172">
        <v>6.6420000000000003E-3</v>
      </c>
      <c r="M160" s="105"/>
      <c r="N160" s="135" t="s">
        <v>136</v>
      </c>
      <c r="O160" s="173"/>
      <c r="P160" s="136" t="s">
        <v>136</v>
      </c>
    </row>
    <row r="161" spans="1:16" x14ac:dyDescent="0.25">
      <c r="A161" s="167" t="s">
        <v>297</v>
      </c>
      <c r="B161" s="129">
        <v>764</v>
      </c>
      <c r="C161" s="168" t="s">
        <v>136</v>
      </c>
      <c r="D161" s="130">
        <v>29</v>
      </c>
      <c r="E161" s="169"/>
      <c r="F161" s="170">
        <v>7.2040000000000007E-2</v>
      </c>
      <c r="G161" s="171"/>
      <c r="H161" s="172">
        <v>5.0082000000000002E-2</v>
      </c>
      <c r="I161" s="173"/>
      <c r="J161" s="170">
        <v>2.5770000000000001E-2</v>
      </c>
      <c r="K161" s="105"/>
      <c r="L161" s="172">
        <v>1.9838999999999999E-2</v>
      </c>
      <c r="M161" s="105"/>
      <c r="N161" s="135" t="s">
        <v>136</v>
      </c>
      <c r="O161" s="173"/>
      <c r="P161" s="136" t="s">
        <v>136</v>
      </c>
    </row>
    <row r="162" spans="1:16" x14ac:dyDescent="0.25">
      <c r="A162" s="167" t="s">
        <v>298</v>
      </c>
      <c r="B162" s="129">
        <v>765</v>
      </c>
      <c r="C162" s="168" t="s">
        <v>136</v>
      </c>
      <c r="D162" s="130">
        <v>765</v>
      </c>
      <c r="E162" s="169"/>
      <c r="F162" s="170">
        <v>1.6966999999999999E-2</v>
      </c>
      <c r="G162" s="171"/>
      <c r="H162" s="172">
        <v>1.1795E-2</v>
      </c>
      <c r="I162" s="173"/>
      <c r="J162" s="170">
        <v>8.9599999999999992E-3</v>
      </c>
      <c r="K162" s="105"/>
      <c r="L162" s="172">
        <v>6.8979999999999996E-3</v>
      </c>
      <c r="M162" s="105"/>
      <c r="N162" s="135" t="s">
        <v>136</v>
      </c>
      <c r="O162" s="173"/>
      <c r="P162" s="136" t="s">
        <v>136</v>
      </c>
    </row>
    <row r="163" spans="1:16" x14ac:dyDescent="0.25">
      <c r="A163" s="167" t="s">
        <v>299</v>
      </c>
      <c r="B163" s="129">
        <v>766</v>
      </c>
      <c r="C163" s="168" t="s">
        <v>136</v>
      </c>
      <c r="D163" s="130">
        <v>766</v>
      </c>
      <c r="E163" s="169"/>
      <c r="F163" s="170">
        <v>8.7555999999999995E-2</v>
      </c>
      <c r="G163" s="171"/>
      <c r="H163" s="172">
        <v>6.0867999999999998E-2</v>
      </c>
      <c r="I163" s="173"/>
      <c r="J163" s="170">
        <v>6.9703000000000001E-2</v>
      </c>
      <c r="K163" s="105"/>
      <c r="L163" s="172">
        <v>5.3661E-2</v>
      </c>
      <c r="M163" s="105"/>
      <c r="N163" s="135" t="s">
        <v>136</v>
      </c>
      <c r="O163" s="173"/>
      <c r="P163" s="136" t="s">
        <v>136</v>
      </c>
    </row>
    <row r="164" spans="1:16" x14ac:dyDescent="0.25">
      <c r="A164" s="167" t="s">
        <v>300</v>
      </c>
      <c r="B164" s="129">
        <v>772</v>
      </c>
      <c r="C164" s="168" t="s">
        <v>136</v>
      </c>
      <c r="D164" s="130">
        <v>772</v>
      </c>
      <c r="E164" s="169"/>
      <c r="F164" s="170">
        <v>3.6144000000000003E-2</v>
      </c>
      <c r="G164" s="171"/>
      <c r="H164" s="172">
        <v>2.5127E-2</v>
      </c>
      <c r="I164" s="173"/>
      <c r="J164" s="170">
        <v>5.5449999999999996E-3</v>
      </c>
      <c r="K164" s="105"/>
      <c r="L164" s="172">
        <v>4.2690000000000002E-3</v>
      </c>
      <c r="M164" s="105"/>
      <c r="N164" s="135" t="s">
        <v>136</v>
      </c>
      <c r="O164" s="173"/>
      <c r="P164" s="136" t="s">
        <v>136</v>
      </c>
    </row>
    <row r="165" spans="1:16" x14ac:dyDescent="0.25">
      <c r="A165" s="167" t="s">
        <v>301</v>
      </c>
      <c r="B165" s="129">
        <v>773</v>
      </c>
      <c r="C165" s="168">
        <v>490</v>
      </c>
      <c r="D165" s="130">
        <v>490</v>
      </c>
      <c r="E165" s="169"/>
      <c r="F165" s="170" t="s">
        <v>136</v>
      </c>
      <c r="G165" s="171"/>
      <c r="H165" s="172" t="s">
        <v>136</v>
      </c>
      <c r="I165" s="173"/>
      <c r="J165" s="170" t="s">
        <v>136</v>
      </c>
      <c r="K165" s="105"/>
      <c r="L165" s="172" t="s">
        <v>136</v>
      </c>
      <c r="M165" s="105"/>
      <c r="N165" s="135" t="s">
        <v>136</v>
      </c>
      <c r="O165" s="173"/>
      <c r="P165" s="136" t="s">
        <v>136</v>
      </c>
    </row>
    <row r="166" spans="1:16" x14ac:dyDescent="0.25">
      <c r="A166" s="167" t="s">
        <v>302</v>
      </c>
      <c r="B166" s="129">
        <v>777</v>
      </c>
      <c r="C166" s="168" t="s">
        <v>136</v>
      </c>
      <c r="D166" s="130">
        <v>777</v>
      </c>
      <c r="E166" s="169"/>
      <c r="F166" s="170">
        <v>8.2380000000000005E-3</v>
      </c>
      <c r="G166" s="171"/>
      <c r="H166" s="172">
        <v>5.7270000000000003E-3</v>
      </c>
      <c r="I166" s="173"/>
      <c r="J166" s="170">
        <v>5.9090000000000002E-3</v>
      </c>
      <c r="K166" s="105"/>
      <c r="L166" s="172">
        <v>4.5490000000000001E-3</v>
      </c>
      <c r="M166" s="105"/>
      <c r="N166" s="135" t="s">
        <v>136</v>
      </c>
      <c r="O166" s="173"/>
      <c r="P166" s="136" t="s">
        <v>136</v>
      </c>
    </row>
    <row r="167" spans="1:16" x14ac:dyDescent="0.25">
      <c r="A167" s="167" t="s">
        <v>303</v>
      </c>
      <c r="B167" s="129">
        <v>787</v>
      </c>
      <c r="C167" s="168" t="s">
        <v>136</v>
      </c>
      <c r="D167" s="130">
        <v>787</v>
      </c>
      <c r="E167" s="169"/>
      <c r="F167" s="170">
        <v>1.6177E-2</v>
      </c>
      <c r="G167" s="171"/>
      <c r="H167" s="172">
        <v>1.1246000000000001E-2</v>
      </c>
      <c r="I167" s="173"/>
      <c r="J167" s="170">
        <v>7.4320000000000002E-3</v>
      </c>
      <c r="K167" s="105"/>
      <c r="L167" s="172">
        <v>5.7219999999999997E-3</v>
      </c>
      <c r="M167" s="105"/>
      <c r="N167" s="135" t="s">
        <v>136</v>
      </c>
      <c r="O167" s="173"/>
      <c r="P167" s="136" t="s">
        <v>136</v>
      </c>
    </row>
    <row r="168" spans="1:16" x14ac:dyDescent="0.25">
      <c r="A168" s="167" t="s">
        <v>304</v>
      </c>
      <c r="B168" s="129">
        <v>791</v>
      </c>
      <c r="C168" s="168" t="s">
        <v>136</v>
      </c>
      <c r="D168" s="130">
        <v>53</v>
      </c>
      <c r="E168" s="169"/>
      <c r="F168" s="170">
        <v>0.19219</v>
      </c>
      <c r="G168" s="171"/>
      <c r="H168" s="172">
        <v>0.13360900000000001</v>
      </c>
      <c r="I168" s="173"/>
      <c r="J168" s="170">
        <v>4.5636000000000003E-2</v>
      </c>
      <c r="K168" s="105"/>
      <c r="L168" s="172">
        <v>3.5132999999999998E-2</v>
      </c>
      <c r="M168" s="105"/>
      <c r="N168" s="135" t="s">
        <v>136</v>
      </c>
      <c r="O168" s="173"/>
      <c r="P168" s="136" t="s">
        <v>136</v>
      </c>
    </row>
    <row r="169" spans="1:16" x14ac:dyDescent="0.25">
      <c r="A169" s="167" t="s">
        <v>305</v>
      </c>
      <c r="B169" s="129">
        <v>792</v>
      </c>
      <c r="C169" s="168" t="s">
        <v>136</v>
      </c>
      <c r="D169" s="130">
        <v>73</v>
      </c>
      <c r="E169" s="169"/>
      <c r="F169" s="170">
        <v>2.2818999999999999E-2</v>
      </c>
      <c r="G169" s="171"/>
      <c r="H169" s="172">
        <v>1.5864E-2</v>
      </c>
      <c r="I169" s="173"/>
      <c r="J169" s="170">
        <v>1.9574000000000001E-2</v>
      </c>
      <c r="K169" s="105"/>
      <c r="L169" s="172">
        <v>1.5069000000000001E-2</v>
      </c>
      <c r="M169" s="105"/>
      <c r="N169" s="135" t="s">
        <v>136</v>
      </c>
      <c r="O169" s="173"/>
      <c r="P169" s="136" t="s">
        <v>136</v>
      </c>
    </row>
    <row r="170" spans="1:16" x14ac:dyDescent="0.25">
      <c r="A170" s="167" t="s">
        <v>306</v>
      </c>
      <c r="B170" s="129">
        <v>793</v>
      </c>
      <c r="C170" s="168" t="s">
        <v>136</v>
      </c>
      <c r="D170" s="130">
        <v>793</v>
      </c>
      <c r="E170" s="169"/>
      <c r="F170" s="170">
        <v>0.18259800000000001</v>
      </c>
      <c r="G170" s="171"/>
      <c r="H170" s="172">
        <v>0.12694</v>
      </c>
      <c r="I170" s="173"/>
      <c r="J170" s="170">
        <v>7.3161000000000004E-2</v>
      </c>
      <c r="K170" s="105"/>
      <c r="L170" s="172">
        <v>5.6322999999999998E-2</v>
      </c>
      <c r="M170" s="105"/>
      <c r="N170" s="135" t="s">
        <v>136</v>
      </c>
      <c r="O170" s="173"/>
      <c r="P170" s="136" t="s">
        <v>136</v>
      </c>
    </row>
    <row r="171" spans="1:16" x14ac:dyDescent="0.25">
      <c r="A171" s="167" t="s">
        <v>307</v>
      </c>
      <c r="B171" s="129">
        <v>796</v>
      </c>
      <c r="C171" s="168" t="s">
        <v>136</v>
      </c>
      <c r="D171" s="130">
        <v>73</v>
      </c>
      <c r="E171" s="169"/>
      <c r="F171" s="170">
        <v>1.196E-3</v>
      </c>
      <c r="G171" s="171"/>
      <c r="H171" s="172">
        <v>8.3100000000000003E-4</v>
      </c>
      <c r="I171" s="173"/>
      <c r="J171" s="170">
        <v>6.7900000000000002E-4</v>
      </c>
      <c r="K171" s="105"/>
      <c r="L171" s="172">
        <v>5.2300000000000003E-4</v>
      </c>
      <c r="M171" s="105"/>
      <c r="N171" s="135" t="s">
        <v>136</v>
      </c>
      <c r="O171" s="173"/>
      <c r="P171" s="136" t="s">
        <v>136</v>
      </c>
    </row>
    <row r="172" spans="1:16" x14ac:dyDescent="0.25">
      <c r="A172" s="167" t="s">
        <v>308</v>
      </c>
      <c r="B172" s="129">
        <v>797</v>
      </c>
      <c r="C172" s="168" t="s">
        <v>136</v>
      </c>
      <c r="D172" s="130">
        <v>797</v>
      </c>
      <c r="E172" s="169"/>
      <c r="F172" s="170">
        <v>3.6519000000000003E-2</v>
      </c>
      <c r="G172" s="171"/>
      <c r="H172" s="172">
        <v>2.5388000000000001E-2</v>
      </c>
      <c r="I172" s="173"/>
      <c r="J172" s="170">
        <v>1.9046E-2</v>
      </c>
      <c r="K172" s="105"/>
      <c r="L172" s="172">
        <v>1.4663000000000001E-2</v>
      </c>
      <c r="M172" s="105"/>
      <c r="N172" s="135" t="s">
        <v>136</v>
      </c>
      <c r="O172" s="173"/>
      <c r="P172" s="136" t="s">
        <v>136</v>
      </c>
    </row>
    <row r="173" spans="1:16" x14ac:dyDescent="0.25">
      <c r="A173" s="167" t="s">
        <v>309</v>
      </c>
      <c r="B173" s="129">
        <v>799</v>
      </c>
      <c r="C173" s="168" t="s">
        <v>136</v>
      </c>
      <c r="D173" s="130">
        <v>799</v>
      </c>
      <c r="E173" s="169"/>
      <c r="F173" s="170">
        <v>1.9945999999999998E-2</v>
      </c>
      <c r="G173" s="171"/>
      <c r="H173" s="172">
        <v>1.3866E-2</v>
      </c>
      <c r="I173" s="173"/>
      <c r="J173" s="170">
        <v>8.2649999999999998E-3</v>
      </c>
      <c r="K173" s="105"/>
      <c r="L173" s="172">
        <v>6.3629999999999997E-3</v>
      </c>
      <c r="M173" s="105"/>
      <c r="N173" s="135" t="s">
        <v>136</v>
      </c>
      <c r="O173" s="173"/>
      <c r="P173" s="136" t="s">
        <v>136</v>
      </c>
    </row>
    <row r="174" spans="1:16" x14ac:dyDescent="0.25">
      <c r="A174" s="167" t="s">
        <v>310</v>
      </c>
      <c r="B174" s="129">
        <v>801</v>
      </c>
      <c r="C174" s="168" t="s">
        <v>136</v>
      </c>
      <c r="D174" s="130">
        <v>801</v>
      </c>
      <c r="E174" s="169"/>
      <c r="F174" s="170">
        <v>5.2940690000000004</v>
      </c>
      <c r="G174" s="171"/>
      <c r="H174" s="172">
        <v>3.6803849999999998</v>
      </c>
      <c r="I174" s="173"/>
      <c r="J174" s="170">
        <v>2.309723</v>
      </c>
      <c r="K174" s="105"/>
      <c r="L174" s="172">
        <v>1.778149</v>
      </c>
      <c r="M174" s="105"/>
      <c r="N174" s="135" t="s">
        <v>136</v>
      </c>
      <c r="O174" s="173"/>
      <c r="P174" s="136" t="s">
        <v>136</v>
      </c>
    </row>
    <row r="175" spans="1:16" x14ac:dyDescent="0.25">
      <c r="A175" s="167" t="s">
        <v>657</v>
      </c>
      <c r="B175" s="129">
        <v>802</v>
      </c>
      <c r="C175" s="168" t="s">
        <v>136</v>
      </c>
      <c r="D175" s="130">
        <v>801</v>
      </c>
      <c r="E175" s="169"/>
      <c r="F175" s="170">
        <v>2.8358999999999999E-2</v>
      </c>
      <c r="G175" s="171"/>
      <c r="H175" s="172">
        <v>1.9715E-2</v>
      </c>
      <c r="I175" s="173"/>
      <c r="J175" s="170">
        <v>2.6554000000000001E-2</v>
      </c>
      <c r="K175" s="105"/>
      <c r="L175" s="172">
        <v>2.0442999999999999E-2</v>
      </c>
      <c r="M175" s="105"/>
      <c r="N175" s="135" t="s">
        <v>136</v>
      </c>
      <c r="O175" s="173"/>
      <c r="P175" s="136" t="s">
        <v>136</v>
      </c>
    </row>
    <row r="176" spans="1:16" x14ac:dyDescent="0.25">
      <c r="A176" s="167" t="s">
        <v>143</v>
      </c>
      <c r="B176" s="129">
        <v>805</v>
      </c>
      <c r="C176" s="168" t="s">
        <v>136</v>
      </c>
      <c r="D176" s="130">
        <v>805</v>
      </c>
      <c r="E176" s="169"/>
      <c r="F176" s="170">
        <v>3.7227000000000003E-2</v>
      </c>
      <c r="G176" s="171"/>
      <c r="H176" s="172">
        <v>2.588E-2</v>
      </c>
      <c r="I176" s="173"/>
      <c r="J176" s="170">
        <v>1.5169999999999999E-2</v>
      </c>
      <c r="K176" s="105"/>
      <c r="L176" s="172">
        <v>1.1679E-2</v>
      </c>
      <c r="M176" s="105"/>
      <c r="N176" s="135" t="s">
        <v>136</v>
      </c>
      <c r="O176" s="173"/>
      <c r="P176" s="136" t="s">
        <v>136</v>
      </c>
    </row>
    <row r="177" spans="1:16" x14ac:dyDescent="0.25">
      <c r="A177" s="167" t="s">
        <v>311</v>
      </c>
      <c r="B177" s="129">
        <v>807</v>
      </c>
      <c r="C177" s="168">
        <v>490</v>
      </c>
      <c r="D177" s="130">
        <v>490</v>
      </c>
      <c r="E177" s="169"/>
      <c r="F177" s="170" t="s">
        <v>136</v>
      </c>
      <c r="G177" s="171"/>
      <c r="H177" s="172" t="s">
        <v>136</v>
      </c>
      <c r="I177" s="173"/>
      <c r="J177" s="170" t="s">
        <v>136</v>
      </c>
      <c r="K177" s="105"/>
      <c r="L177" s="172" t="s">
        <v>136</v>
      </c>
      <c r="M177" s="105"/>
      <c r="N177" s="135" t="s">
        <v>136</v>
      </c>
      <c r="O177" s="173"/>
      <c r="P177" s="136" t="s">
        <v>136</v>
      </c>
    </row>
    <row r="178" spans="1:16" x14ac:dyDescent="0.25">
      <c r="A178" s="167" t="s">
        <v>312</v>
      </c>
      <c r="B178" s="129">
        <v>810</v>
      </c>
      <c r="C178" s="168" t="s">
        <v>136</v>
      </c>
      <c r="D178" s="130">
        <v>810</v>
      </c>
      <c r="E178" s="169"/>
      <c r="F178" s="170">
        <v>1.6247999999999999E-2</v>
      </c>
      <c r="G178" s="171"/>
      <c r="H178" s="172">
        <v>1.1294999999999999E-2</v>
      </c>
      <c r="I178" s="173"/>
      <c r="J178" s="170">
        <v>5.7159999999999997E-3</v>
      </c>
      <c r="K178" s="105"/>
      <c r="L178" s="172">
        <v>4.4000000000000003E-3</v>
      </c>
      <c r="M178" s="105"/>
      <c r="N178" s="135" t="s">
        <v>136</v>
      </c>
      <c r="O178" s="173"/>
      <c r="P178" s="136" t="s">
        <v>136</v>
      </c>
    </row>
    <row r="179" spans="1:16" x14ac:dyDescent="0.25">
      <c r="A179" s="167" t="s">
        <v>313</v>
      </c>
      <c r="B179" s="129">
        <v>811</v>
      </c>
      <c r="C179" s="168" t="s">
        <v>136</v>
      </c>
      <c r="D179" s="130">
        <v>811</v>
      </c>
      <c r="E179" s="169"/>
      <c r="F179" s="170">
        <v>6.8513000000000004E-2</v>
      </c>
      <c r="G179" s="171"/>
      <c r="H179" s="172">
        <v>4.7629999999999999E-2</v>
      </c>
      <c r="I179" s="173"/>
      <c r="J179" s="170">
        <v>3.687E-2</v>
      </c>
      <c r="K179" s="105"/>
      <c r="L179" s="172">
        <v>2.8385000000000001E-2</v>
      </c>
      <c r="M179" s="105"/>
      <c r="N179" s="135" t="s">
        <v>136</v>
      </c>
      <c r="O179" s="173"/>
      <c r="P179" s="136" t="s">
        <v>136</v>
      </c>
    </row>
    <row r="180" spans="1:16" x14ac:dyDescent="0.25">
      <c r="A180" s="167" t="s">
        <v>314</v>
      </c>
      <c r="B180" s="129">
        <v>812</v>
      </c>
      <c r="C180" s="168" t="s">
        <v>136</v>
      </c>
      <c r="D180" s="130">
        <v>812</v>
      </c>
      <c r="E180" s="169"/>
      <c r="F180" s="170">
        <v>9.9024000000000001E-2</v>
      </c>
      <c r="G180" s="171"/>
      <c r="H180" s="172">
        <v>6.8840999999999999E-2</v>
      </c>
      <c r="I180" s="173"/>
      <c r="J180" s="170">
        <v>2.9353000000000001E-2</v>
      </c>
      <c r="K180" s="105"/>
      <c r="L180" s="172">
        <v>2.2598E-2</v>
      </c>
      <c r="M180" s="105"/>
      <c r="N180" s="135" t="s">
        <v>136</v>
      </c>
      <c r="O180" s="173"/>
      <c r="P180" s="136" t="s">
        <v>136</v>
      </c>
    </row>
    <row r="181" spans="1:16" x14ac:dyDescent="0.25">
      <c r="A181" s="167" t="s">
        <v>315</v>
      </c>
      <c r="B181" s="129">
        <v>813</v>
      </c>
      <c r="C181" s="168" t="s">
        <v>136</v>
      </c>
      <c r="D181" s="130">
        <v>813</v>
      </c>
      <c r="E181" s="169"/>
      <c r="F181" s="170">
        <v>0.107783</v>
      </c>
      <c r="G181" s="171"/>
      <c r="H181" s="172">
        <v>7.4929999999999997E-2</v>
      </c>
      <c r="I181" s="173"/>
      <c r="J181" s="170">
        <v>3.7823000000000002E-2</v>
      </c>
      <c r="K181" s="105"/>
      <c r="L181" s="172">
        <v>2.9118000000000002E-2</v>
      </c>
      <c r="M181" s="105"/>
      <c r="N181" s="135" t="s">
        <v>136</v>
      </c>
      <c r="O181" s="173"/>
      <c r="P181" s="136" t="s">
        <v>136</v>
      </c>
    </row>
    <row r="182" spans="1:16" x14ac:dyDescent="0.25">
      <c r="A182" s="167" t="s">
        <v>316</v>
      </c>
      <c r="B182" s="129">
        <v>816</v>
      </c>
      <c r="C182" s="168" t="s">
        <v>136</v>
      </c>
      <c r="D182" s="130">
        <v>816</v>
      </c>
      <c r="E182" s="169"/>
      <c r="F182" s="170">
        <v>3.9106000000000002E-2</v>
      </c>
      <c r="G182" s="171"/>
      <c r="H182" s="172">
        <v>2.7185999999999998E-2</v>
      </c>
      <c r="I182" s="173"/>
      <c r="J182" s="170">
        <v>1.3167E-2</v>
      </c>
      <c r="K182" s="105"/>
      <c r="L182" s="172">
        <v>1.0137E-2</v>
      </c>
      <c r="M182" s="105"/>
      <c r="N182" s="135" t="s">
        <v>136</v>
      </c>
      <c r="O182" s="173"/>
      <c r="P182" s="136" t="s">
        <v>136</v>
      </c>
    </row>
    <row r="183" spans="1:16" x14ac:dyDescent="0.25">
      <c r="A183" s="167" t="s">
        <v>317</v>
      </c>
      <c r="B183" s="129">
        <v>817</v>
      </c>
      <c r="C183" s="168" t="s">
        <v>136</v>
      </c>
      <c r="D183" s="130">
        <v>49</v>
      </c>
      <c r="E183" s="169"/>
      <c r="F183" s="170">
        <v>8.7372000000000005E-2</v>
      </c>
      <c r="G183" s="171"/>
      <c r="H183" s="172">
        <v>6.0740000000000002E-2</v>
      </c>
      <c r="I183" s="173"/>
      <c r="J183" s="170">
        <v>7.1091000000000001E-2</v>
      </c>
      <c r="K183" s="105"/>
      <c r="L183" s="172">
        <v>5.4730000000000001E-2</v>
      </c>
      <c r="M183" s="105"/>
      <c r="N183" s="135" t="s">
        <v>136</v>
      </c>
      <c r="O183" s="173"/>
      <c r="P183" s="136" t="s">
        <v>136</v>
      </c>
    </row>
    <row r="184" spans="1:16" x14ac:dyDescent="0.25">
      <c r="A184" s="167" t="s">
        <v>318</v>
      </c>
      <c r="B184" s="129">
        <v>818</v>
      </c>
      <c r="C184" s="168" t="s">
        <v>136</v>
      </c>
      <c r="D184" s="130">
        <v>23</v>
      </c>
      <c r="E184" s="169"/>
      <c r="F184" s="170">
        <v>1.3140000000000001E-3</v>
      </c>
      <c r="G184" s="171"/>
      <c r="H184" s="172">
        <v>9.1299999999999997E-4</v>
      </c>
      <c r="I184" s="173"/>
      <c r="J184" s="170">
        <v>2.9989999999999999E-3</v>
      </c>
      <c r="K184" s="105"/>
      <c r="L184" s="172">
        <v>2.3089999999999999E-3</v>
      </c>
      <c r="M184" s="105"/>
      <c r="N184" s="135" t="s">
        <v>136</v>
      </c>
      <c r="O184" s="173"/>
      <c r="P184" s="136" t="s">
        <v>136</v>
      </c>
    </row>
    <row r="185" spans="1:16" x14ac:dyDescent="0.25">
      <c r="A185" s="167" t="s">
        <v>319</v>
      </c>
      <c r="B185" s="129">
        <v>819</v>
      </c>
      <c r="C185" s="168" t="s">
        <v>136</v>
      </c>
      <c r="D185" s="130">
        <v>819</v>
      </c>
      <c r="E185" s="169"/>
      <c r="F185" s="170">
        <v>9.8791000000000004E-2</v>
      </c>
      <c r="G185" s="171"/>
      <c r="H185" s="172">
        <v>6.8679000000000004E-2</v>
      </c>
      <c r="I185" s="173"/>
      <c r="J185" s="170">
        <v>2.5281999999999999E-2</v>
      </c>
      <c r="K185" s="105"/>
      <c r="L185" s="172">
        <v>1.9463000000000001E-2</v>
      </c>
      <c r="M185" s="105"/>
      <c r="N185" s="135" t="s">
        <v>136</v>
      </c>
      <c r="O185" s="173"/>
      <c r="P185" s="136" t="s">
        <v>136</v>
      </c>
    </row>
    <row r="186" spans="1:16" x14ac:dyDescent="0.25">
      <c r="A186" s="167" t="s">
        <v>320</v>
      </c>
      <c r="B186" s="129">
        <v>820</v>
      </c>
      <c r="C186" s="168" t="s">
        <v>136</v>
      </c>
      <c r="D186" s="130">
        <v>820</v>
      </c>
      <c r="E186" s="169"/>
      <c r="F186" s="170">
        <v>0.62504999999999999</v>
      </c>
      <c r="G186" s="171"/>
      <c r="H186" s="172">
        <v>0.434529</v>
      </c>
      <c r="I186" s="173"/>
      <c r="J186" s="170">
        <v>0.32943699999999998</v>
      </c>
      <c r="K186" s="105"/>
      <c r="L186" s="172">
        <v>0.25361800000000001</v>
      </c>
      <c r="M186" s="105"/>
      <c r="N186" s="135" t="s">
        <v>136</v>
      </c>
      <c r="O186" s="173"/>
      <c r="P186" s="136" t="s">
        <v>136</v>
      </c>
    </row>
    <row r="187" spans="1:16" x14ac:dyDescent="0.25">
      <c r="A187" s="167" t="s">
        <v>321</v>
      </c>
      <c r="B187" s="129">
        <v>823</v>
      </c>
      <c r="C187" s="168" t="s">
        <v>136</v>
      </c>
      <c r="D187" s="130">
        <v>823</v>
      </c>
      <c r="E187" s="169"/>
      <c r="F187" s="170">
        <v>0.82809900000000003</v>
      </c>
      <c r="G187" s="171"/>
      <c r="H187" s="172">
        <v>0.57568600000000003</v>
      </c>
      <c r="I187" s="173"/>
      <c r="J187" s="170">
        <v>0.55520599999999998</v>
      </c>
      <c r="K187" s="105"/>
      <c r="L187" s="172">
        <v>0.42742799999999997</v>
      </c>
      <c r="M187" s="105"/>
      <c r="N187" s="135" t="s">
        <v>136</v>
      </c>
      <c r="O187" s="173"/>
      <c r="P187" s="136" t="s">
        <v>136</v>
      </c>
    </row>
    <row r="188" spans="1:16" x14ac:dyDescent="0.25">
      <c r="A188" s="167" t="s">
        <v>620</v>
      </c>
      <c r="B188" s="129">
        <v>826</v>
      </c>
      <c r="C188" s="168" t="s">
        <v>136</v>
      </c>
      <c r="D188" s="130">
        <v>138</v>
      </c>
      <c r="E188" s="169"/>
      <c r="F188" s="170">
        <v>9.6098000000000003E-2</v>
      </c>
      <c r="G188" s="171"/>
      <c r="H188" s="172">
        <v>6.6806000000000004E-2</v>
      </c>
      <c r="I188" s="173"/>
      <c r="J188" s="170">
        <v>4.7122999999999998E-2</v>
      </c>
      <c r="K188" s="105"/>
      <c r="L188" s="172">
        <v>3.6277999999999998E-2</v>
      </c>
      <c r="M188" s="105"/>
      <c r="N188" s="135" t="s">
        <v>136</v>
      </c>
      <c r="O188" s="173"/>
      <c r="P188" s="136" t="s">
        <v>136</v>
      </c>
    </row>
    <row r="189" spans="1:16" x14ac:dyDescent="0.25">
      <c r="A189" s="167" t="s">
        <v>322</v>
      </c>
      <c r="B189" s="129">
        <v>827</v>
      </c>
      <c r="C189" s="168" t="s">
        <v>136</v>
      </c>
      <c r="D189" s="130">
        <v>827</v>
      </c>
      <c r="E189" s="169"/>
      <c r="F189" s="170">
        <v>2.1240860000000001</v>
      </c>
      <c r="G189" s="171"/>
      <c r="H189" s="172">
        <v>1.4766440000000001</v>
      </c>
      <c r="I189" s="173"/>
      <c r="J189" s="170">
        <v>0.99996700000000005</v>
      </c>
      <c r="K189" s="105"/>
      <c r="L189" s="172">
        <v>0.76982899999999999</v>
      </c>
      <c r="M189" s="105"/>
      <c r="N189" s="135" t="s">
        <v>136</v>
      </c>
      <c r="O189" s="173"/>
      <c r="P189" s="136" t="s">
        <v>136</v>
      </c>
    </row>
    <row r="190" spans="1:16" x14ac:dyDescent="0.25">
      <c r="A190" s="167" t="s">
        <v>323</v>
      </c>
      <c r="B190" s="129">
        <v>832</v>
      </c>
      <c r="C190" s="168" t="s">
        <v>136</v>
      </c>
      <c r="D190" s="130">
        <v>832</v>
      </c>
      <c r="E190" s="169"/>
      <c r="F190" s="170">
        <v>3.7492999999999999E-2</v>
      </c>
      <c r="G190" s="171"/>
      <c r="H190" s="172">
        <v>2.6065000000000001E-2</v>
      </c>
      <c r="I190" s="173"/>
      <c r="J190" s="170">
        <v>1.7826000000000002E-2</v>
      </c>
      <c r="K190" s="105"/>
      <c r="L190" s="172">
        <v>1.3723000000000001E-2</v>
      </c>
      <c r="M190" s="105"/>
      <c r="N190" s="135" t="s">
        <v>136</v>
      </c>
      <c r="O190" s="173"/>
      <c r="P190" s="136" t="s">
        <v>136</v>
      </c>
    </row>
    <row r="191" spans="1:16" x14ac:dyDescent="0.25">
      <c r="A191" s="167" t="s">
        <v>324</v>
      </c>
      <c r="B191" s="129">
        <v>833</v>
      </c>
      <c r="C191" s="168" t="s">
        <v>136</v>
      </c>
      <c r="D191" s="130">
        <v>43</v>
      </c>
      <c r="E191" s="169"/>
      <c r="F191" s="170">
        <v>1.8595E-2</v>
      </c>
      <c r="G191" s="171"/>
      <c r="H191" s="172">
        <v>1.2926999999999999E-2</v>
      </c>
      <c r="I191" s="173"/>
      <c r="J191" s="170">
        <v>5.1999999999999995E-4</v>
      </c>
      <c r="K191" s="105"/>
      <c r="L191" s="172">
        <v>4.0000000000000002E-4</v>
      </c>
      <c r="M191" s="105"/>
      <c r="N191" s="135" t="s">
        <v>136</v>
      </c>
      <c r="O191" s="173"/>
      <c r="P191" s="136" t="s">
        <v>136</v>
      </c>
    </row>
    <row r="192" spans="1:16" x14ac:dyDescent="0.25">
      <c r="A192" s="167" t="s">
        <v>325</v>
      </c>
      <c r="B192" s="129">
        <v>834</v>
      </c>
      <c r="C192" s="168" t="s">
        <v>136</v>
      </c>
      <c r="D192" s="130">
        <v>53</v>
      </c>
      <c r="E192" s="169"/>
      <c r="F192" s="170">
        <v>0.402528</v>
      </c>
      <c r="G192" s="171"/>
      <c r="H192" s="172">
        <v>0.27983400000000003</v>
      </c>
      <c r="I192" s="173"/>
      <c r="J192" s="170">
        <v>0.117546</v>
      </c>
      <c r="K192" s="105"/>
      <c r="L192" s="172">
        <v>9.0493000000000004E-2</v>
      </c>
      <c r="M192" s="105"/>
      <c r="N192" s="135" t="s">
        <v>136</v>
      </c>
      <c r="O192" s="173"/>
      <c r="P192" s="136" t="s">
        <v>136</v>
      </c>
    </row>
    <row r="193" spans="1:16" x14ac:dyDescent="0.25">
      <c r="A193" s="167" t="s">
        <v>326</v>
      </c>
      <c r="B193" s="129">
        <v>835</v>
      </c>
      <c r="C193" s="168" t="s">
        <v>136</v>
      </c>
      <c r="D193" s="130">
        <v>61</v>
      </c>
      <c r="E193" s="169"/>
      <c r="F193" s="170">
        <v>1.4997999999999999E-2</v>
      </c>
      <c r="G193" s="171"/>
      <c r="H193" s="172">
        <v>1.0426E-2</v>
      </c>
      <c r="I193" s="173"/>
      <c r="J193" s="170">
        <v>2.7859999999999998E-3</v>
      </c>
      <c r="K193" s="105"/>
      <c r="L193" s="172">
        <v>2.1450000000000002E-3</v>
      </c>
      <c r="M193" s="105"/>
      <c r="N193" s="135" t="s">
        <v>136</v>
      </c>
      <c r="O193" s="173"/>
      <c r="P193" s="136" t="s">
        <v>136</v>
      </c>
    </row>
    <row r="194" spans="1:16" x14ac:dyDescent="0.25">
      <c r="A194" s="167" t="s">
        <v>327</v>
      </c>
      <c r="B194" s="129">
        <v>836</v>
      </c>
      <c r="C194" s="168" t="s">
        <v>136</v>
      </c>
      <c r="D194" s="130">
        <v>836</v>
      </c>
      <c r="E194" s="169"/>
      <c r="F194" s="170">
        <v>0.13153100000000001</v>
      </c>
      <c r="G194" s="171"/>
      <c r="H194" s="172">
        <v>9.1439000000000006E-2</v>
      </c>
      <c r="I194" s="173"/>
      <c r="J194" s="170">
        <v>7.4729000000000004E-2</v>
      </c>
      <c r="K194" s="105"/>
      <c r="L194" s="172">
        <v>5.7529999999999998E-2</v>
      </c>
      <c r="M194" s="105"/>
      <c r="N194" s="135" t="s">
        <v>136</v>
      </c>
      <c r="O194" s="173"/>
      <c r="P194" s="136" t="s">
        <v>136</v>
      </c>
    </row>
    <row r="195" spans="1:16" x14ac:dyDescent="0.25">
      <c r="A195" s="167" t="s">
        <v>328</v>
      </c>
      <c r="B195" s="129">
        <v>838</v>
      </c>
      <c r="C195" s="168">
        <v>490</v>
      </c>
      <c r="D195" s="130">
        <v>490</v>
      </c>
      <c r="E195" s="169"/>
      <c r="F195" s="170" t="s">
        <v>136</v>
      </c>
      <c r="G195" s="171"/>
      <c r="H195" s="172" t="s">
        <v>136</v>
      </c>
      <c r="I195" s="173"/>
      <c r="J195" s="170" t="s">
        <v>136</v>
      </c>
      <c r="K195" s="105"/>
      <c r="L195" s="172" t="s">
        <v>136</v>
      </c>
      <c r="M195" s="105"/>
      <c r="N195" s="135" t="s">
        <v>136</v>
      </c>
      <c r="O195" s="173"/>
      <c r="P195" s="136" t="s">
        <v>136</v>
      </c>
    </row>
    <row r="196" spans="1:16" x14ac:dyDescent="0.25">
      <c r="A196" s="167" t="s">
        <v>329</v>
      </c>
      <c r="B196" s="129">
        <v>839</v>
      </c>
      <c r="C196" s="168" t="s">
        <v>136</v>
      </c>
      <c r="D196" s="130">
        <v>839</v>
      </c>
      <c r="E196" s="169"/>
      <c r="F196" s="170">
        <v>0.31107699999999999</v>
      </c>
      <c r="G196" s="171"/>
      <c r="H196" s="172">
        <v>0.21625800000000001</v>
      </c>
      <c r="I196" s="173"/>
      <c r="J196" s="170">
        <v>0.16045799999999999</v>
      </c>
      <c r="K196" s="105"/>
      <c r="L196" s="172">
        <v>0.123529</v>
      </c>
      <c r="M196" s="105"/>
      <c r="N196" s="135" t="s">
        <v>136</v>
      </c>
      <c r="O196" s="173"/>
      <c r="P196" s="136" t="s">
        <v>136</v>
      </c>
    </row>
    <row r="197" spans="1:16" x14ac:dyDescent="0.25">
      <c r="A197" s="167" t="s">
        <v>330</v>
      </c>
      <c r="B197" s="129">
        <v>840</v>
      </c>
      <c r="C197" s="168" t="s">
        <v>136</v>
      </c>
      <c r="D197" s="130">
        <v>840</v>
      </c>
      <c r="E197" s="169"/>
      <c r="F197" s="170">
        <v>0.220052</v>
      </c>
      <c r="G197" s="171"/>
      <c r="H197" s="172">
        <v>0.152978</v>
      </c>
      <c r="I197" s="173"/>
      <c r="J197" s="170">
        <v>0.10283</v>
      </c>
      <c r="K197" s="105"/>
      <c r="L197" s="172">
        <v>7.9163999999999998E-2</v>
      </c>
      <c r="M197" s="105"/>
      <c r="N197" s="135" t="s">
        <v>136</v>
      </c>
      <c r="O197" s="173"/>
      <c r="P197" s="136" t="s">
        <v>136</v>
      </c>
    </row>
    <row r="198" spans="1:16" x14ac:dyDescent="0.25">
      <c r="A198" s="167" t="s">
        <v>331</v>
      </c>
      <c r="B198" s="129">
        <v>841</v>
      </c>
      <c r="C198" s="168" t="s">
        <v>136</v>
      </c>
      <c r="D198" s="130">
        <v>841</v>
      </c>
      <c r="E198" s="169"/>
      <c r="F198" s="170">
        <v>0.17766199999999999</v>
      </c>
      <c r="G198" s="171"/>
      <c r="H198" s="172">
        <v>0.12350899999999999</v>
      </c>
      <c r="I198" s="173"/>
      <c r="J198" s="170">
        <v>8.3390000000000006E-2</v>
      </c>
      <c r="K198" s="105"/>
      <c r="L198" s="172">
        <v>6.4198000000000005E-2</v>
      </c>
      <c r="M198" s="105"/>
      <c r="N198" s="135" t="s">
        <v>136</v>
      </c>
      <c r="O198" s="173"/>
      <c r="P198" s="136" t="s">
        <v>136</v>
      </c>
    </row>
    <row r="199" spans="1:16" x14ac:dyDescent="0.25">
      <c r="A199" s="167" t="s">
        <v>332</v>
      </c>
      <c r="B199" s="129">
        <v>843</v>
      </c>
      <c r="C199" s="168" t="s">
        <v>136</v>
      </c>
      <c r="D199" s="130">
        <v>843</v>
      </c>
      <c r="E199" s="169"/>
      <c r="F199" s="170">
        <v>3.0022E-2</v>
      </c>
      <c r="G199" s="171"/>
      <c r="H199" s="172">
        <v>2.0871000000000001E-2</v>
      </c>
      <c r="I199" s="173"/>
      <c r="J199" s="170">
        <v>1.5765000000000001E-2</v>
      </c>
      <c r="K199" s="105"/>
      <c r="L199" s="172">
        <v>1.2137E-2</v>
      </c>
      <c r="M199" s="105"/>
      <c r="N199" s="135" t="s">
        <v>136</v>
      </c>
      <c r="O199" s="173"/>
      <c r="P199" s="136" t="s">
        <v>136</v>
      </c>
    </row>
    <row r="200" spans="1:16" x14ac:dyDescent="0.25">
      <c r="A200" s="167" t="s">
        <v>333</v>
      </c>
      <c r="B200" s="129">
        <v>846</v>
      </c>
      <c r="C200" s="168" t="s">
        <v>136</v>
      </c>
      <c r="D200" s="130">
        <v>846</v>
      </c>
      <c r="E200" s="169"/>
      <c r="F200" s="170">
        <v>5.6897999999999997E-2</v>
      </c>
      <c r="G200" s="171"/>
      <c r="H200" s="172">
        <v>3.9555E-2</v>
      </c>
      <c r="I200" s="173"/>
      <c r="J200" s="170">
        <v>2.9073000000000002E-2</v>
      </c>
      <c r="K200" s="105"/>
      <c r="L200" s="172">
        <v>2.2381999999999999E-2</v>
      </c>
      <c r="M200" s="105"/>
      <c r="N200" s="135" t="s">
        <v>136</v>
      </c>
      <c r="O200" s="173"/>
      <c r="P200" s="136" t="s">
        <v>136</v>
      </c>
    </row>
    <row r="201" spans="1:16" x14ac:dyDescent="0.25">
      <c r="A201" s="167" t="s">
        <v>334</v>
      </c>
      <c r="B201" s="129">
        <v>849</v>
      </c>
      <c r="C201" s="168">
        <v>490</v>
      </c>
      <c r="D201" s="130">
        <v>490</v>
      </c>
      <c r="E201" s="169"/>
      <c r="F201" s="170" t="s">
        <v>136</v>
      </c>
      <c r="G201" s="171"/>
      <c r="H201" s="172" t="s">
        <v>136</v>
      </c>
      <c r="I201" s="173"/>
      <c r="J201" s="170" t="s">
        <v>136</v>
      </c>
      <c r="K201" s="105"/>
      <c r="L201" s="172" t="s">
        <v>136</v>
      </c>
      <c r="M201" s="105"/>
      <c r="N201" s="135" t="s">
        <v>136</v>
      </c>
      <c r="O201" s="173"/>
      <c r="P201" s="136" t="s">
        <v>136</v>
      </c>
    </row>
    <row r="202" spans="1:16" x14ac:dyDescent="0.25">
      <c r="A202" s="167" t="s">
        <v>335</v>
      </c>
      <c r="B202" s="129">
        <v>850</v>
      </c>
      <c r="C202" s="168" t="s">
        <v>136</v>
      </c>
      <c r="D202" s="130">
        <v>88</v>
      </c>
      <c r="E202" s="169"/>
      <c r="F202" s="170">
        <v>0.17452599999999999</v>
      </c>
      <c r="G202" s="171"/>
      <c r="H202" s="172">
        <v>0.12132900000000001</v>
      </c>
      <c r="I202" s="173"/>
      <c r="J202" s="170">
        <v>6.6656000000000007E-2</v>
      </c>
      <c r="K202" s="105"/>
      <c r="L202" s="172">
        <v>5.1315E-2</v>
      </c>
      <c r="M202" s="105"/>
      <c r="N202" s="135" t="s">
        <v>136</v>
      </c>
      <c r="O202" s="173"/>
      <c r="P202" s="136" t="s">
        <v>136</v>
      </c>
    </row>
    <row r="203" spans="1:16" x14ac:dyDescent="0.25">
      <c r="A203" s="167" t="s">
        <v>336</v>
      </c>
      <c r="B203" s="129">
        <v>851</v>
      </c>
      <c r="C203" s="168" t="s">
        <v>136</v>
      </c>
      <c r="D203" s="130">
        <v>48</v>
      </c>
      <c r="E203" s="169"/>
      <c r="F203" s="170">
        <v>8.881E-3</v>
      </c>
      <c r="G203" s="171"/>
      <c r="H203" s="172">
        <v>6.1739999999999998E-3</v>
      </c>
      <c r="I203" s="173"/>
      <c r="J203" s="170">
        <v>4.5189999999999996E-3</v>
      </c>
      <c r="K203" s="105"/>
      <c r="L203" s="172">
        <v>3.4789999999999999E-3</v>
      </c>
      <c r="M203" s="105"/>
      <c r="N203" s="135" t="s">
        <v>136</v>
      </c>
      <c r="O203" s="173"/>
      <c r="P203" s="136" t="s">
        <v>136</v>
      </c>
    </row>
    <row r="204" spans="1:16" x14ac:dyDescent="0.25">
      <c r="A204" s="167" t="s">
        <v>337</v>
      </c>
      <c r="B204" s="129">
        <v>852</v>
      </c>
      <c r="C204" s="168" t="s">
        <v>136</v>
      </c>
      <c r="D204" s="130">
        <v>23</v>
      </c>
      <c r="E204" s="169"/>
      <c r="F204" s="170">
        <v>1.4264000000000001E-2</v>
      </c>
      <c r="G204" s="171"/>
      <c r="H204" s="172">
        <v>9.9159999999999995E-3</v>
      </c>
      <c r="I204" s="173"/>
      <c r="J204" s="170">
        <v>4.1240000000000001E-3</v>
      </c>
      <c r="K204" s="105"/>
      <c r="L204" s="172">
        <v>3.1749999999999999E-3</v>
      </c>
      <c r="M204" s="105"/>
      <c r="N204" s="135" t="s">
        <v>136</v>
      </c>
      <c r="O204" s="173"/>
      <c r="P204" s="136" t="s">
        <v>136</v>
      </c>
    </row>
    <row r="205" spans="1:16" x14ac:dyDescent="0.25">
      <c r="A205" s="167" t="s">
        <v>338</v>
      </c>
      <c r="B205" s="129">
        <v>853</v>
      </c>
      <c r="C205" s="168" t="s">
        <v>136</v>
      </c>
      <c r="D205" s="130">
        <v>853</v>
      </c>
      <c r="E205" s="169"/>
      <c r="F205" s="170">
        <v>1.8603000000000001E-2</v>
      </c>
      <c r="G205" s="171"/>
      <c r="H205" s="172">
        <v>1.2933E-2</v>
      </c>
      <c r="I205" s="173"/>
      <c r="J205" s="170">
        <v>2.0079999999999998E-3</v>
      </c>
      <c r="K205" s="105"/>
      <c r="L205" s="172">
        <v>1.5460000000000001E-3</v>
      </c>
      <c r="M205" s="105"/>
      <c r="N205" s="135" t="s">
        <v>136</v>
      </c>
      <c r="O205" s="173"/>
      <c r="P205" s="136" t="s">
        <v>136</v>
      </c>
    </row>
    <row r="206" spans="1:16" x14ac:dyDescent="0.25">
      <c r="A206" s="167" t="s">
        <v>339</v>
      </c>
      <c r="B206" s="129">
        <v>855</v>
      </c>
      <c r="C206" s="168" t="s">
        <v>136</v>
      </c>
      <c r="D206" s="130">
        <v>855</v>
      </c>
      <c r="E206" s="169"/>
      <c r="F206" s="170">
        <v>9.0536000000000005E-2</v>
      </c>
      <c r="G206" s="171"/>
      <c r="H206" s="172">
        <v>6.2939999999999996E-2</v>
      </c>
      <c r="I206" s="173"/>
      <c r="J206" s="170">
        <v>4.8758000000000003E-2</v>
      </c>
      <c r="K206" s="105"/>
      <c r="L206" s="172">
        <v>3.7537000000000001E-2</v>
      </c>
      <c r="M206" s="105"/>
      <c r="N206" s="135" t="s">
        <v>136</v>
      </c>
      <c r="O206" s="173"/>
      <c r="P206" s="136" t="s">
        <v>136</v>
      </c>
    </row>
    <row r="207" spans="1:16" x14ac:dyDescent="0.25">
      <c r="A207" s="167" t="s">
        <v>340</v>
      </c>
      <c r="B207" s="129">
        <v>856</v>
      </c>
      <c r="C207" s="168" t="s">
        <v>136</v>
      </c>
      <c r="D207" s="130">
        <v>856</v>
      </c>
      <c r="E207" s="169"/>
      <c r="F207" s="170">
        <v>2.3422999999999999E-2</v>
      </c>
      <c r="G207" s="171"/>
      <c r="H207" s="172">
        <v>1.6282999999999999E-2</v>
      </c>
      <c r="I207" s="173"/>
      <c r="J207" s="170">
        <v>3.4342999999999999E-2</v>
      </c>
      <c r="K207" s="105"/>
      <c r="L207" s="172">
        <v>2.6439000000000001E-2</v>
      </c>
      <c r="M207" s="105"/>
      <c r="N207" s="135" t="s">
        <v>136</v>
      </c>
      <c r="O207" s="173"/>
      <c r="P207" s="136" t="s">
        <v>136</v>
      </c>
    </row>
    <row r="208" spans="1:16" x14ac:dyDescent="0.25">
      <c r="A208" s="167" t="s">
        <v>341</v>
      </c>
      <c r="B208" s="129">
        <v>858</v>
      </c>
      <c r="C208" s="168" t="s">
        <v>136</v>
      </c>
      <c r="D208" s="130">
        <v>858</v>
      </c>
      <c r="E208" s="169"/>
      <c r="F208" s="170">
        <v>5.672E-3</v>
      </c>
      <c r="G208" s="171"/>
      <c r="H208" s="172">
        <v>3.9430000000000003E-3</v>
      </c>
      <c r="I208" s="173"/>
      <c r="J208" s="170">
        <v>7.1409999999999998E-3</v>
      </c>
      <c r="K208" s="105"/>
      <c r="L208" s="172">
        <v>5.4980000000000003E-3</v>
      </c>
      <c r="M208" s="105"/>
      <c r="N208" s="135" t="s">
        <v>136</v>
      </c>
      <c r="O208" s="173"/>
      <c r="P208" s="136" t="s">
        <v>136</v>
      </c>
    </row>
    <row r="209" spans="1:16" x14ac:dyDescent="0.25">
      <c r="A209" s="167" t="s">
        <v>342</v>
      </c>
      <c r="B209" s="129">
        <v>862</v>
      </c>
      <c r="C209" s="168" t="s">
        <v>136</v>
      </c>
      <c r="D209" s="130">
        <v>862</v>
      </c>
      <c r="E209" s="169"/>
      <c r="F209" s="170">
        <v>1.2973E-2</v>
      </c>
      <c r="G209" s="171"/>
      <c r="H209" s="172">
        <v>9.0189999999999992E-3</v>
      </c>
      <c r="I209" s="173"/>
      <c r="J209" s="170">
        <v>7.1799999999999998E-3</v>
      </c>
      <c r="K209" s="105"/>
      <c r="L209" s="172">
        <v>5.5279999999999999E-3</v>
      </c>
      <c r="M209" s="105"/>
      <c r="N209" s="135" t="s">
        <v>136</v>
      </c>
      <c r="O209" s="173"/>
      <c r="P209" s="136" t="s">
        <v>136</v>
      </c>
    </row>
    <row r="210" spans="1:16" x14ac:dyDescent="0.25">
      <c r="A210" s="167" t="s">
        <v>343</v>
      </c>
      <c r="B210" s="129">
        <v>865</v>
      </c>
      <c r="C210" s="168" t="s">
        <v>136</v>
      </c>
      <c r="D210" s="130">
        <v>72</v>
      </c>
      <c r="E210" s="169"/>
      <c r="F210" s="170">
        <v>1.157E-3</v>
      </c>
      <c r="G210" s="171"/>
      <c r="H210" s="172">
        <v>8.0400000000000003E-4</v>
      </c>
      <c r="I210" s="173"/>
      <c r="J210" s="170">
        <v>4.0330000000000001E-3</v>
      </c>
      <c r="K210" s="105"/>
      <c r="L210" s="172">
        <v>3.1050000000000001E-3</v>
      </c>
      <c r="M210" s="105"/>
      <c r="N210" s="135" t="s">
        <v>136</v>
      </c>
      <c r="O210" s="173"/>
      <c r="P210" s="136" t="s">
        <v>136</v>
      </c>
    </row>
    <row r="211" spans="1:16" x14ac:dyDescent="0.25">
      <c r="A211" s="167" t="s">
        <v>344</v>
      </c>
      <c r="B211" s="129">
        <v>868</v>
      </c>
      <c r="C211" s="168" t="s">
        <v>136</v>
      </c>
      <c r="D211" s="130">
        <v>69</v>
      </c>
      <c r="E211" s="169"/>
      <c r="F211" s="170">
        <v>3.7620000000000002E-3</v>
      </c>
      <c r="G211" s="171"/>
      <c r="H211" s="172">
        <v>2.6150000000000001E-3</v>
      </c>
      <c r="I211" s="173"/>
      <c r="J211" s="170">
        <v>5.1999999999999995E-4</v>
      </c>
      <c r="K211" s="105"/>
      <c r="L211" s="172">
        <v>4.0000000000000002E-4</v>
      </c>
      <c r="M211" s="105"/>
      <c r="N211" s="135" t="s">
        <v>136</v>
      </c>
      <c r="O211" s="173"/>
      <c r="P211" s="136" t="s">
        <v>136</v>
      </c>
    </row>
    <row r="212" spans="1:16" x14ac:dyDescent="0.25">
      <c r="A212" s="167" t="s">
        <v>345</v>
      </c>
      <c r="B212" s="129">
        <v>870</v>
      </c>
      <c r="C212" s="168" t="s">
        <v>136</v>
      </c>
      <c r="D212" s="130">
        <v>38</v>
      </c>
      <c r="E212" s="169"/>
      <c r="F212" s="170">
        <v>0.133298</v>
      </c>
      <c r="G212" s="171"/>
      <c r="H212" s="172">
        <v>9.2666999999999999E-2</v>
      </c>
      <c r="I212" s="173"/>
      <c r="J212" s="170">
        <v>2.8247999999999999E-2</v>
      </c>
      <c r="K212" s="105"/>
      <c r="L212" s="172">
        <v>2.1746999999999999E-2</v>
      </c>
      <c r="M212" s="105"/>
      <c r="N212" s="135" t="s">
        <v>136</v>
      </c>
      <c r="O212" s="173"/>
      <c r="P212" s="136" t="s">
        <v>136</v>
      </c>
    </row>
    <row r="213" spans="1:16" x14ac:dyDescent="0.25">
      <c r="A213" s="167" t="s">
        <v>346</v>
      </c>
      <c r="B213" s="129">
        <v>871</v>
      </c>
      <c r="C213" s="168" t="s">
        <v>136</v>
      </c>
      <c r="D213" s="130">
        <v>34</v>
      </c>
      <c r="E213" s="169"/>
      <c r="F213" s="170">
        <v>0.123362</v>
      </c>
      <c r="G213" s="171"/>
      <c r="H213" s="172">
        <v>8.5760000000000003E-2</v>
      </c>
      <c r="I213" s="173"/>
      <c r="J213" s="170">
        <v>3.2159E-2</v>
      </c>
      <c r="K213" s="105"/>
      <c r="L213" s="172">
        <v>2.4757999999999999E-2</v>
      </c>
      <c r="M213" s="105"/>
      <c r="N213" s="135" t="s">
        <v>136</v>
      </c>
      <c r="O213" s="173"/>
      <c r="P213" s="136" t="s">
        <v>136</v>
      </c>
    </row>
    <row r="214" spans="1:16" x14ac:dyDescent="0.25">
      <c r="A214" s="167" t="s">
        <v>654</v>
      </c>
      <c r="B214" s="129">
        <v>872</v>
      </c>
      <c r="C214" s="168" t="s">
        <v>136</v>
      </c>
      <c r="D214" s="130">
        <v>34</v>
      </c>
      <c r="E214" s="169"/>
      <c r="F214" s="170">
        <v>3.4793999999999999E-2</v>
      </c>
      <c r="G214" s="171"/>
      <c r="H214" s="172">
        <v>2.4188000000000001E-2</v>
      </c>
      <c r="I214" s="173"/>
      <c r="J214" s="170">
        <v>9.0699999999999999E-3</v>
      </c>
      <c r="K214" s="105"/>
      <c r="L214" s="172">
        <v>6.9829999999999996E-3</v>
      </c>
      <c r="M214" s="105"/>
      <c r="N214" s="135" t="s">
        <v>136</v>
      </c>
      <c r="O214" s="173"/>
      <c r="P214" s="136" t="s">
        <v>136</v>
      </c>
    </row>
    <row r="215" spans="1:16" x14ac:dyDescent="0.25">
      <c r="A215" s="167" t="s">
        <v>347</v>
      </c>
      <c r="B215" s="129">
        <v>873</v>
      </c>
      <c r="C215" s="168" t="s">
        <v>136</v>
      </c>
      <c r="D215" s="130">
        <v>873</v>
      </c>
      <c r="E215" s="169"/>
      <c r="F215" s="170">
        <v>9.3182000000000001E-2</v>
      </c>
      <c r="G215" s="171"/>
      <c r="H215" s="172">
        <v>6.4779000000000003E-2</v>
      </c>
      <c r="I215" s="173"/>
      <c r="J215" s="170">
        <v>3.9267999999999997E-2</v>
      </c>
      <c r="K215" s="105"/>
      <c r="L215" s="172">
        <v>3.0231000000000001E-2</v>
      </c>
      <c r="M215" s="105"/>
      <c r="N215" s="135" t="s">
        <v>136</v>
      </c>
      <c r="O215" s="173"/>
      <c r="P215" s="136" t="s">
        <v>136</v>
      </c>
    </row>
    <row r="216" spans="1:16" x14ac:dyDescent="0.25">
      <c r="A216" s="167" t="s">
        <v>348</v>
      </c>
      <c r="B216" s="129">
        <v>876</v>
      </c>
      <c r="C216" s="168" t="s">
        <v>136</v>
      </c>
      <c r="D216" s="130">
        <v>876</v>
      </c>
      <c r="E216" s="169"/>
      <c r="F216" s="170">
        <v>0.104058</v>
      </c>
      <c r="G216" s="171"/>
      <c r="H216" s="172">
        <v>7.2340000000000002E-2</v>
      </c>
      <c r="I216" s="173"/>
      <c r="J216" s="170">
        <v>5.5544000000000003E-2</v>
      </c>
      <c r="K216" s="105"/>
      <c r="L216" s="172">
        <v>4.2761E-2</v>
      </c>
      <c r="M216" s="105"/>
      <c r="N216" s="135" t="s">
        <v>136</v>
      </c>
      <c r="O216" s="173"/>
      <c r="P216" s="136" t="s">
        <v>136</v>
      </c>
    </row>
    <row r="217" spans="1:16" x14ac:dyDescent="0.25">
      <c r="A217" s="167" t="s">
        <v>349</v>
      </c>
      <c r="B217" s="129">
        <v>879</v>
      </c>
      <c r="C217" s="168" t="s">
        <v>136</v>
      </c>
      <c r="D217" s="130">
        <v>37</v>
      </c>
      <c r="E217" s="169"/>
      <c r="F217" s="170">
        <v>4.0065999999999997E-2</v>
      </c>
      <c r="G217" s="171"/>
      <c r="H217" s="172">
        <v>2.7852999999999999E-2</v>
      </c>
      <c r="I217" s="173"/>
      <c r="J217" s="170">
        <v>2.7071999999999999E-2</v>
      </c>
      <c r="K217" s="105"/>
      <c r="L217" s="172">
        <v>2.0840999999999998E-2</v>
      </c>
      <c r="M217" s="105"/>
      <c r="N217" s="135" t="s">
        <v>136</v>
      </c>
      <c r="O217" s="173"/>
      <c r="P217" s="136" t="s">
        <v>136</v>
      </c>
    </row>
    <row r="218" spans="1:16" x14ac:dyDescent="0.25">
      <c r="A218" s="167" t="s">
        <v>350</v>
      </c>
      <c r="B218" s="129">
        <v>881</v>
      </c>
      <c r="C218" s="168" t="s">
        <v>136</v>
      </c>
      <c r="D218" s="130">
        <v>881</v>
      </c>
      <c r="E218" s="169"/>
      <c r="F218" s="170">
        <v>0.59057899999999997</v>
      </c>
      <c r="G218" s="171"/>
      <c r="H218" s="172">
        <v>0.41056500000000001</v>
      </c>
      <c r="I218" s="173"/>
      <c r="J218" s="170">
        <v>0.29161599999999999</v>
      </c>
      <c r="K218" s="105"/>
      <c r="L218" s="172">
        <v>0.22450200000000001</v>
      </c>
      <c r="M218" s="105"/>
      <c r="N218" s="135" t="s">
        <v>136</v>
      </c>
      <c r="O218" s="173"/>
      <c r="P218" s="136" t="s">
        <v>136</v>
      </c>
    </row>
    <row r="219" spans="1:16" x14ac:dyDescent="0.25">
      <c r="A219" s="167" t="s">
        <v>351</v>
      </c>
      <c r="B219" s="129">
        <v>882</v>
      </c>
      <c r="C219" s="168">
        <v>490</v>
      </c>
      <c r="D219" s="130">
        <v>490</v>
      </c>
      <c r="E219" s="169"/>
      <c r="F219" s="170" t="s">
        <v>136</v>
      </c>
      <c r="G219" s="171"/>
      <c r="H219" s="172" t="s">
        <v>136</v>
      </c>
      <c r="I219" s="173"/>
      <c r="J219" s="170" t="s">
        <v>136</v>
      </c>
      <c r="K219" s="105"/>
      <c r="L219" s="172" t="s">
        <v>136</v>
      </c>
      <c r="M219" s="105"/>
      <c r="N219" s="135" t="s">
        <v>136</v>
      </c>
      <c r="O219" s="173"/>
      <c r="P219" s="136" t="s">
        <v>136</v>
      </c>
    </row>
    <row r="220" spans="1:16" x14ac:dyDescent="0.25">
      <c r="A220" s="167" t="s">
        <v>352</v>
      </c>
      <c r="B220" s="129">
        <v>883</v>
      </c>
      <c r="C220" s="168" t="s">
        <v>136</v>
      </c>
      <c r="D220" s="130">
        <v>883</v>
      </c>
      <c r="E220" s="169"/>
      <c r="F220" s="170">
        <v>0.222002</v>
      </c>
      <c r="G220" s="171"/>
      <c r="H220" s="172">
        <v>0.154334</v>
      </c>
      <c r="I220" s="173"/>
      <c r="J220" s="170">
        <v>9.1206999999999996E-2</v>
      </c>
      <c r="K220" s="105"/>
      <c r="L220" s="172">
        <v>7.0216000000000001E-2</v>
      </c>
      <c r="M220" s="105"/>
      <c r="N220" s="135" t="s">
        <v>136</v>
      </c>
      <c r="O220" s="173"/>
      <c r="P220" s="136" t="s">
        <v>136</v>
      </c>
    </row>
    <row r="221" spans="1:16" x14ac:dyDescent="0.25">
      <c r="A221" s="167" t="s">
        <v>353</v>
      </c>
      <c r="B221" s="129">
        <v>885</v>
      </c>
      <c r="C221" s="168" t="s">
        <v>136</v>
      </c>
      <c r="D221" s="130">
        <v>885</v>
      </c>
      <c r="E221" s="169"/>
      <c r="F221" s="170">
        <v>0.32017699999999999</v>
      </c>
      <c r="G221" s="171"/>
      <c r="H221" s="172">
        <v>0.222584</v>
      </c>
      <c r="I221" s="173"/>
      <c r="J221" s="170">
        <v>0.17976</v>
      </c>
      <c r="K221" s="105"/>
      <c r="L221" s="172">
        <v>0.13838900000000001</v>
      </c>
      <c r="M221" s="105"/>
      <c r="N221" s="135" t="s">
        <v>136</v>
      </c>
      <c r="O221" s="173"/>
      <c r="P221" s="136" t="s">
        <v>136</v>
      </c>
    </row>
    <row r="222" spans="1:16" x14ac:dyDescent="0.25">
      <c r="A222" s="167" t="s">
        <v>354</v>
      </c>
      <c r="B222" s="129">
        <v>886</v>
      </c>
      <c r="C222" s="168" t="s">
        <v>136</v>
      </c>
      <c r="D222" s="130">
        <v>886</v>
      </c>
      <c r="E222" s="169"/>
      <c r="F222" s="170">
        <v>0.24246699999999999</v>
      </c>
      <c r="G222" s="171"/>
      <c r="H222" s="172">
        <v>0.16856099999999999</v>
      </c>
      <c r="I222" s="173"/>
      <c r="J222" s="170">
        <v>9.3939999999999996E-2</v>
      </c>
      <c r="K222" s="105"/>
      <c r="L222" s="172">
        <v>7.2319999999999995E-2</v>
      </c>
      <c r="M222" s="105"/>
      <c r="N222" s="135" t="s">
        <v>136</v>
      </c>
      <c r="O222" s="173"/>
      <c r="P222" s="136" t="s">
        <v>136</v>
      </c>
    </row>
    <row r="223" spans="1:16" x14ac:dyDescent="0.25">
      <c r="A223" s="167" t="s">
        <v>355</v>
      </c>
      <c r="B223" s="129">
        <v>888</v>
      </c>
      <c r="C223" s="168" t="s">
        <v>136</v>
      </c>
      <c r="D223" s="130">
        <v>888</v>
      </c>
      <c r="E223" s="169"/>
      <c r="F223" s="170">
        <v>1.8575999999999999E-2</v>
      </c>
      <c r="G223" s="171"/>
      <c r="H223" s="172">
        <v>1.2914E-2</v>
      </c>
      <c r="I223" s="173"/>
      <c r="J223" s="170">
        <v>2.2330000000000002E-3</v>
      </c>
      <c r="K223" s="105"/>
      <c r="L223" s="172">
        <v>1.719E-3</v>
      </c>
      <c r="M223" s="105"/>
      <c r="N223" s="135" t="s">
        <v>136</v>
      </c>
      <c r="O223" s="173"/>
      <c r="P223" s="136" t="s">
        <v>136</v>
      </c>
    </row>
    <row r="224" spans="1:16" x14ac:dyDescent="0.25">
      <c r="A224" s="167" t="s">
        <v>356</v>
      </c>
      <c r="B224" s="129">
        <v>889</v>
      </c>
      <c r="C224" s="168" t="s">
        <v>136</v>
      </c>
      <c r="D224" s="130">
        <v>889</v>
      </c>
      <c r="E224" s="169"/>
      <c r="F224" s="170">
        <v>0.30494199999999999</v>
      </c>
      <c r="G224" s="171"/>
      <c r="H224" s="172">
        <v>0.21199299999999999</v>
      </c>
      <c r="I224" s="173"/>
      <c r="J224" s="170">
        <v>8.7633000000000003E-2</v>
      </c>
      <c r="K224" s="105"/>
      <c r="L224" s="172">
        <v>6.7464999999999997E-2</v>
      </c>
      <c r="M224" s="105"/>
      <c r="N224" s="135" t="s">
        <v>136</v>
      </c>
      <c r="O224" s="173"/>
      <c r="P224" s="136" t="s">
        <v>136</v>
      </c>
    </row>
    <row r="225" spans="1:16" x14ac:dyDescent="0.25">
      <c r="A225" s="167" t="s">
        <v>357</v>
      </c>
      <c r="B225" s="129">
        <v>894</v>
      </c>
      <c r="C225" s="168" t="s">
        <v>136</v>
      </c>
      <c r="D225" s="130">
        <v>894</v>
      </c>
      <c r="E225" s="169"/>
      <c r="F225" s="170">
        <v>3.6000999999999998E-2</v>
      </c>
      <c r="G225" s="171"/>
      <c r="H225" s="172">
        <v>2.5028000000000002E-2</v>
      </c>
      <c r="I225" s="173"/>
      <c r="J225" s="170">
        <v>3.0696000000000001E-2</v>
      </c>
      <c r="K225" s="105"/>
      <c r="L225" s="172">
        <v>2.3630999999999999E-2</v>
      </c>
      <c r="M225" s="105"/>
      <c r="N225" s="135" t="s">
        <v>136</v>
      </c>
      <c r="O225" s="173"/>
      <c r="P225" s="136" t="s">
        <v>136</v>
      </c>
    </row>
    <row r="226" spans="1:16" x14ac:dyDescent="0.25">
      <c r="A226" s="167" t="s">
        <v>358</v>
      </c>
      <c r="B226" s="129">
        <v>895</v>
      </c>
      <c r="C226" s="168" t="s">
        <v>136</v>
      </c>
      <c r="D226" s="130">
        <v>69</v>
      </c>
      <c r="E226" s="169"/>
      <c r="F226" s="170">
        <v>7.6488E-2</v>
      </c>
      <c r="G226" s="171"/>
      <c r="H226" s="172">
        <v>5.3173999999999999E-2</v>
      </c>
      <c r="I226" s="173"/>
      <c r="J226" s="170">
        <v>9.2110000000000004E-3</v>
      </c>
      <c r="K226" s="105"/>
      <c r="L226" s="172">
        <v>7.0910000000000001E-3</v>
      </c>
      <c r="M226" s="105"/>
      <c r="N226" s="135" t="s">
        <v>136</v>
      </c>
      <c r="O226" s="173"/>
      <c r="P226" s="136" t="s">
        <v>136</v>
      </c>
    </row>
    <row r="227" spans="1:16" x14ac:dyDescent="0.25">
      <c r="A227" s="167" t="s">
        <v>359</v>
      </c>
      <c r="B227" s="129">
        <v>896</v>
      </c>
      <c r="C227" s="168" t="s">
        <v>136</v>
      </c>
      <c r="D227" s="130">
        <v>896</v>
      </c>
      <c r="E227" s="169"/>
      <c r="F227" s="170">
        <v>4.9230000000000003E-2</v>
      </c>
      <c r="G227" s="171"/>
      <c r="H227" s="172">
        <v>3.4223999999999997E-2</v>
      </c>
      <c r="I227" s="173"/>
      <c r="J227" s="170">
        <v>2.5052999999999999E-2</v>
      </c>
      <c r="K227" s="105"/>
      <c r="L227" s="172">
        <v>1.9286999999999999E-2</v>
      </c>
      <c r="M227" s="105"/>
      <c r="N227" s="135" t="s">
        <v>136</v>
      </c>
      <c r="O227" s="173"/>
      <c r="P227" s="136" t="s">
        <v>136</v>
      </c>
    </row>
    <row r="228" spans="1:16" x14ac:dyDescent="0.25">
      <c r="A228" s="167" t="s">
        <v>360</v>
      </c>
      <c r="B228" s="129">
        <v>899</v>
      </c>
      <c r="C228" s="168" t="s">
        <v>136</v>
      </c>
      <c r="D228" s="130">
        <v>31</v>
      </c>
      <c r="E228" s="169"/>
      <c r="F228" s="170">
        <v>1.7683000000000001E-2</v>
      </c>
      <c r="G228" s="171"/>
      <c r="H228" s="172">
        <v>1.2293E-2</v>
      </c>
      <c r="I228" s="173"/>
      <c r="J228" s="170">
        <v>3.954E-3</v>
      </c>
      <c r="K228" s="105"/>
      <c r="L228" s="172">
        <v>3.0439999999999998E-3</v>
      </c>
      <c r="M228" s="105"/>
      <c r="N228" s="135" t="s">
        <v>136</v>
      </c>
      <c r="O228" s="173"/>
      <c r="P228" s="136" t="s">
        <v>136</v>
      </c>
    </row>
    <row r="229" spans="1:16" x14ac:dyDescent="0.25">
      <c r="A229" s="167" t="s">
        <v>361</v>
      </c>
      <c r="B229" s="129">
        <v>955</v>
      </c>
      <c r="C229" s="168" t="s">
        <v>136</v>
      </c>
      <c r="D229" s="130">
        <v>955</v>
      </c>
      <c r="E229" s="169"/>
      <c r="F229" s="170">
        <v>1.8943000000000002E-2</v>
      </c>
      <c r="G229" s="171"/>
      <c r="H229" s="172">
        <v>1.3169E-2</v>
      </c>
      <c r="I229" s="173"/>
      <c r="J229" s="170">
        <v>1.5354E-2</v>
      </c>
      <c r="K229" s="105"/>
      <c r="L229" s="172">
        <v>1.1820000000000001E-2</v>
      </c>
      <c r="M229" s="105"/>
      <c r="N229" s="135" t="s">
        <v>136</v>
      </c>
      <c r="O229" s="173"/>
      <c r="P229" s="136" t="s">
        <v>136</v>
      </c>
    </row>
    <row r="230" spans="1:16" x14ac:dyDescent="0.25">
      <c r="A230" s="86"/>
      <c r="B230" s="174"/>
      <c r="C230" s="174"/>
      <c r="D230" s="175"/>
      <c r="E230" s="86"/>
      <c r="M230" s="105"/>
      <c r="N230" s="176"/>
      <c r="O230" s="176"/>
      <c r="P230" s="176"/>
    </row>
    <row r="231" spans="1:16" x14ac:dyDescent="0.25">
      <c r="A231" s="86"/>
      <c r="B231" s="174"/>
      <c r="C231" s="174"/>
      <c r="D231" s="175"/>
      <c r="E231" s="86"/>
      <c r="H231" s="70" t="s">
        <v>136</v>
      </c>
      <c r="L231" s="70" t="s">
        <v>136</v>
      </c>
      <c r="M231" s="105"/>
      <c r="N231" s="176" t="s">
        <v>136</v>
      </c>
      <c r="O231" s="176"/>
      <c r="P231" s="176" t="s">
        <v>136</v>
      </c>
    </row>
    <row r="232" spans="1:16" x14ac:dyDescent="0.25">
      <c r="A232" s="86"/>
      <c r="B232" s="174"/>
      <c r="C232" s="174"/>
      <c r="D232" s="175"/>
      <c r="E232" s="86"/>
      <c r="H232" s="70" t="s">
        <v>136</v>
      </c>
      <c r="L232" s="70" t="s">
        <v>136</v>
      </c>
      <c r="M232" s="105"/>
      <c r="N232" s="176" t="s">
        <v>136</v>
      </c>
      <c r="O232" s="176"/>
      <c r="P232" s="176" t="s">
        <v>136</v>
      </c>
    </row>
    <row r="233" spans="1:16" x14ac:dyDescent="0.25">
      <c r="A233" s="86"/>
      <c r="B233" s="174"/>
      <c r="C233" s="174"/>
      <c r="D233" s="175"/>
      <c r="E233" s="86"/>
      <c r="F233" s="86"/>
      <c r="G233" s="86"/>
      <c r="H233" s="86" t="s">
        <v>136</v>
      </c>
      <c r="I233" s="86"/>
      <c r="J233" s="86"/>
      <c r="K233" s="86"/>
      <c r="L233" s="86" t="s">
        <v>136</v>
      </c>
      <c r="M233" s="86"/>
      <c r="N233" s="177" t="s">
        <v>136</v>
      </c>
      <c r="O233" s="177"/>
      <c r="P233" s="177" t="s">
        <v>136</v>
      </c>
    </row>
    <row r="234" spans="1:16" x14ac:dyDescent="0.25">
      <c r="A234" s="86"/>
      <c r="B234" s="174"/>
      <c r="C234" s="174"/>
      <c r="D234" s="175"/>
      <c r="E234" s="86"/>
      <c r="F234" s="86"/>
      <c r="G234" s="86"/>
      <c r="H234" s="86" t="s">
        <v>136</v>
      </c>
      <c r="I234" s="86"/>
      <c r="J234" s="86"/>
      <c r="K234" s="86"/>
      <c r="L234" s="86" t="s">
        <v>136</v>
      </c>
      <c r="M234" s="86"/>
      <c r="N234" s="177"/>
      <c r="O234" s="177"/>
      <c r="P234" s="177"/>
    </row>
    <row r="235" spans="1:16" x14ac:dyDescent="0.25">
      <c r="A235" s="86"/>
      <c r="B235" s="174"/>
      <c r="C235" s="174"/>
      <c r="D235" s="175"/>
      <c r="E235" s="86"/>
      <c r="F235" s="86"/>
      <c r="G235" s="86"/>
      <c r="H235" s="86" t="s">
        <v>136</v>
      </c>
      <c r="I235" s="86"/>
      <c r="J235" s="86"/>
      <c r="K235" s="86"/>
      <c r="L235" s="86" t="s">
        <v>136</v>
      </c>
      <c r="M235" s="86"/>
      <c r="N235" s="177"/>
      <c r="O235" s="177"/>
      <c r="P235" s="177"/>
    </row>
    <row r="236" spans="1:16" x14ac:dyDescent="0.25">
      <c r="A236" s="86"/>
      <c r="B236" s="174"/>
      <c r="C236" s="174"/>
      <c r="D236" s="175"/>
      <c r="E236" s="86"/>
      <c r="F236" s="86"/>
      <c r="G236" s="86"/>
      <c r="H236" s="86"/>
      <c r="I236" s="86"/>
      <c r="J236" s="86"/>
      <c r="K236" s="86"/>
      <c r="L236" s="86" t="s">
        <v>136</v>
      </c>
      <c r="M236" s="86"/>
      <c r="N236" s="177"/>
      <c r="O236" s="177"/>
      <c r="P236" s="177"/>
    </row>
    <row r="237" spans="1:16" x14ac:dyDescent="0.25">
      <c r="A237" s="86"/>
      <c r="B237" s="174"/>
      <c r="C237" s="174"/>
      <c r="D237" s="175"/>
      <c r="E237" s="86"/>
      <c r="F237" s="86"/>
      <c r="G237" s="86"/>
      <c r="H237" s="86"/>
      <c r="I237" s="86"/>
      <c r="J237" s="86"/>
      <c r="K237" s="86"/>
      <c r="L237" s="86" t="s">
        <v>136</v>
      </c>
      <c r="M237" s="86"/>
      <c r="N237" s="177"/>
      <c r="O237" s="177"/>
      <c r="P237" s="177"/>
    </row>
    <row r="238" spans="1:16" x14ac:dyDescent="0.25">
      <c r="F238" s="86"/>
      <c r="G238" s="86"/>
      <c r="H238" s="86"/>
      <c r="I238" s="86"/>
      <c r="J238" s="86"/>
      <c r="K238" s="86"/>
      <c r="L238" s="86" t="s">
        <v>136</v>
      </c>
      <c r="M238" s="86"/>
      <c r="N238" s="177"/>
      <c r="O238" s="177"/>
      <c r="P238" s="177"/>
    </row>
    <row r="239" spans="1:16" x14ac:dyDescent="0.25">
      <c r="F239" s="178"/>
      <c r="G239" s="178"/>
      <c r="H239" s="178"/>
      <c r="I239" s="178"/>
      <c r="J239" s="178"/>
      <c r="K239" s="178"/>
      <c r="L239" s="178" t="s">
        <v>136</v>
      </c>
      <c r="M239" s="178"/>
      <c r="N239" s="179"/>
      <c r="O239" s="179"/>
      <c r="P239" s="179"/>
    </row>
    <row r="240" spans="1:16" x14ac:dyDescent="0.25">
      <c r="F240" s="178"/>
      <c r="G240" s="178"/>
      <c r="H240" s="178"/>
      <c r="I240" s="178"/>
      <c r="J240" s="178"/>
      <c r="K240" s="178"/>
      <c r="L240" s="178" t="s">
        <v>136</v>
      </c>
      <c r="M240" s="178"/>
      <c r="N240" s="179"/>
      <c r="O240" s="179"/>
      <c r="P240" s="179"/>
    </row>
    <row r="241" spans="6:16" x14ac:dyDescent="0.25">
      <c r="F241" s="178"/>
      <c r="G241" s="178"/>
      <c r="H241" s="178"/>
      <c r="I241" s="178"/>
      <c r="J241" s="178"/>
      <c r="K241" s="178"/>
      <c r="L241" s="178" t="s">
        <v>136</v>
      </c>
      <c r="M241" s="178"/>
      <c r="N241" s="179"/>
      <c r="O241" s="179"/>
      <c r="P241" s="179"/>
    </row>
    <row r="242" spans="6:16" x14ac:dyDescent="0.25">
      <c r="F242" s="178"/>
      <c r="G242" s="178"/>
      <c r="H242" s="178"/>
      <c r="I242" s="178"/>
      <c r="J242" s="178"/>
      <c r="K242" s="178"/>
      <c r="L242" s="178" t="s">
        <v>136</v>
      </c>
      <c r="M242" s="178"/>
      <c r="N242" s="179"/>
      <c r="O242" s="179"/>
      <c r="P242" s="179"/>
    </row>
    <row r="243" spans="6:16" x14ac:dyDescent="0.25">
      <c r="F243" s="178"/>
      <c r="G243" s="178"/>
      <c r="H243" s="178"/>
      <c r="I243" s="178"/>
      <c r="J243" s="178"/>
      <c r="K243" s="178"/>
      <c r="L243" s="178" t="s">
        <v>136</v>
      </c>
      <c r="M243" s="178"/>
      <c r="N243" s="179"/>
      <c r="O243" s="179"/>
      <c r="P243" s="179"/>
    </row>
    <row r="244" spans="6:16" x14ac:dyDescent="0.25">
      <c r="F244" s="178"/>
      <c r="G244" s="178"/>
      <c r="H244" s="178"/>
      <c r="I244" s="178"/>
      <c r="J244" s="178"/>
      <c r="K244" s="178"/>
      <c r="L244" s="178" t="s">
        <v>136</v>
      </c>
      <c r="M244" s="178"/>
      <c r="N244" s="179"/>
      <c r="O244" s="179"/>
      <c r="P244" s="179"/>
    </row>
    <row r="245" spans="6:16" x14ac:dyDescent="0.25">
      <c r="F245" s="178"/>
      <c r="G245" s="178"/>
      <c r="H245" s="178"/>
      <c r="I245" s="178"/>
      <c r="J245" s="178"/>
      <c r="K245" s="178"/>
      <c r="L245" s="178" t="s">
        <v>136</v>
      </c>
      <c r="M245" s="178"/>
      <c r="N245" s="179"/>
      <c r="O245" s="179"/>
      <c r="P245" s="179"/>
    </row>
    <row r="246" spans="6:16" x14ac:dyDescent="0.25">
      <c r="F246" s="178"/>
      <c r="G246" s="178"/>
      <c r="H246" s="178"/>
      <c r="I246" s="178"/>
      <c r="J246" s="178"/>
      <c r="K246" s="178"/>
      <c r="L246" s="178" t="s">
        <v>136</v>
      </c>
      <c r="M246" s="178"/>
      <c r="N246" s="179"/>
      <c r="O246" s="179"/>
      <c r="P246" s="179"/>
    </row>
    <row r="247" spans="6:16" x14ac:dyDescent="0.25">
      <c r="F247" s="178"/>
      <c r="G247" s="178"/>
      <c r="H247" s="178"/>
      <c r="I247" s="178"/>
      <c r="J247" s="178"/>
      <c r="K247" s="178"/>
      <c r="L247" s="178" t="s">
        <v>136</v>
      </c>
      <c r="M247" s="178"/>
      <c r="N247" s="179"/>
      <c r="O247" s="179"/>
      <c r="P247" s="179"/>
    </row>
    <row r="248" spans="6:16" x14ac:dyDescent="0.25">
      <c r="F248" s="178"/>
      <c r="G248" s="178"/>
      <c r="H248" s="178"/>
      <c r="I248" s="178"/>
      <c r="J248" s="178"/>
      <c r="K248" s="178"/>
      <c r="L248" s="178" t="s">
        <v>136</v>
      </c>
      <c r="M248" s="178"/>
      <c r="N248" s="179"/>
      <c r="O248" s="179"/>
      <c r="P248" s="179"/>
    </row>
    <row r="249" spans="6:16" x14ac:dyDescent="0.25">
      <c r="F249" s="178"/>
      <c r="G249" s="178"/>
      <c r="H249" s="178"/>
      <c r="I249" s="178"/>
      <c r="J249" s="178"/>
      <c r="K249" s="178"/>
      <c r="L249" s="178" t="s">
        <v>136</v>
      </c>
      <c r="M249" s="178"/>
      <c r="N249" s="179"/>
      <c r="O249" s="179"/>
      <c r="P249" s="179"/>
    </row>
    <row r="250" spans="6:16" x14ac:dyDescent="0.25">
      <c r="F250" s="178"/>
      <c r="G250" s="178"/>
      <c r="H250" s="178"/>
      <c r="I250" s="178"/>
      <c r="J250" s="178"/>
      <c r="K250" s="178"/>
      <c r="L250" s="178" t="s">
        <v>136</v>
      </c>
      <c r="M250" s="178"/>
      <c r="N250" s="179"/>
      <c r="O250" s="179"/>
      <c r="P250" s="179"/>
    </row>
    <row r="251" spans="6:16" x14ac:dyDescent="0.25">
      <c r="F251" s="178"/>
      <c r="G251" s="178"/>
      <c r="H251" s="178"/>
      <c r="I251" s="178"/>
      <c r="J251" s="178"/>
      <c r="K251" s="178"/>
      <c r="L251" s="178" t="s">
        <v>136</v>
      </c>
      <c r="M251" s="178"/>
      <c r="N251" s="179"/>
      <c r="O251" s="179"/>
      <c r="P251" s="179"/>
    </row>
    <row r="252" spans="6:16" x14ac:dyDescent="0.25">
      <c r="F252" s="178"/>
      <c r="G252" s="178"/>
      <c r="H252" s="178"/>
      <c r="I252" s="178"/>
      <c r="J252" s="178"/>
      <c r="K252" s="178"/>
      <c r="L252" s="178" t="s">
        <v>136</v>
      </c>
      <c r="M252" s="178"/>
      <c r="N252" s="179"/>
      <c r="O252" s="179"/>
      <c r="P252" s="179"/>
    </row>
    <row r="253" spans="6:16" x14ac:dyDescent="0.25">
      <c r="F253" s="178"/>
      <c r="G253" s="178"/>
      <c r="H253" s="178"/>
      <c r="I253" s="178"/>
      <c r="J253" s="178"/>
      <c r="K253" s="178"/>
      <c r="L253" s="178" t="s">
        <v>136</v>
      </c>
      <c r="M253" s="178"/>
      <c r="N253" s="179"/>
      <c r="O253" s="179"/>
      <c r="P253" s="179"/>
    </row>
    <row r="254" spans="6:16" x14ac:dyDescent="0.25">
      <c r="F254" s="178"/>
      <c r="G254" s="178"/>
      <c r="H254" s="178"/>
      <c r="I254" s="178"/>
      <c r="J254" s="178"/>
      <c r="K254" s="178"/>
      <c r="L254" s="178" t="s">
        <v>136</v>
      </c>
      <c r="M254" s="178"/>
      <c r="N254" s="179"/>
      <c r="O254" s="179"/>
      <c r="P254" s="179"/>
    </row>
    <row r="255" spans="6:16" x14ac:dyDescent="0.25">
      <c r="F255" s="178"/>
      <c r="G255" s="178"/>
      <c r="H255" s="178"/>
      <c r="I255" s="178"/>
      <c r="J255" s="178"/>
      <c r="K255" s="178"/>
      <c r="L255" s="178" t="s">
        <v>136</v>
      </c>
      <c r="M255" s="178"/>
      <c r="N255" s="179"/>
      <c r="O255" s="179"/>
      <c r="P255" s="179"/>
    </row>
    <row r="256" spans="6:16" x14ac:dyDescent="0.25">
      <c r="F256" s="178"/>
      <c r="G256" s="178"/>
      <c r="H256" s="178"/>
      <c r="I256" s="178"/>
      <c r="J256" s="178"/>
      <c r="K256" s="178"/>
      <c r="L256" s="178" t="s">
        <v>136</v>
      </c>
      <c r="M256" s="178"/>
      <c r="N256" s="179"/>
      <c r="O256" s="179"/>
      <c r="P256" s="179"/>
    </row>
    <row r="257" spans="6:16" x14ac:dyDescent="0.25">
      <c r="F257" s="178"/>
      <c r="G257" s="178"/>
      <c r="H257" s="178"/>
      <c r="I257" s="178"/>
      <c r="J257" s="178"/>
      <c r="K257" s="178"/>
      <c r="L257" s="178" t="s">
        <v>136</v>
      </c>
      <c r="M257" s="178"/>
      <c r="N257" s="179"/>
      <c r="O257" s="179"/>
      <c r="P257" s="179"/>
    </row>
    <row r="258" spans="6:16" x14ac:dyDescent="0.25">
      <c r="F258" s="178"/>
      <c r="G258" s="178"/>
      <c r="H258" s="178"/>
      <c r="I258" s="178"/>
      <c r="J258" s="178"/>
      <c r="K258" s="178"/>
      <c r="L258" s="178" t="s">
        <v>136</v>
      </c>
      <c r="M258" s="178"/>
      <c r="N258" s="179"/>
      <c r="O258" s="179"/>
      <c r="P258" s="179"/>
    </row>
    <row r="259" spans="6:16" x14ac:dyDescent="0.25">
      <c r="F259" s="178"/>
      <c r="G259" s="178"/>
      <c r="H259" s="178"/>
      <c r="I259" s="178"/>
      <c r="J259" s="178"/>
      <c r="K259" s="178"/>
      <c r="L259" s="178" t="s">
        <v>136</v>
      </c>
      <c r="M259" s="178"/>
      <c r="N259" s="179"/>
      <c r="O259" s="179"/>
      <c r="P259" s="179"/>
    </row>
    <row r="260" spans="6:16" x14ac:dyDescent="0.25">
      <c r="F260" s="178"/>
      <c r="G260" s="178"/>
      <c r="H260" s="178"/>
      <c r="I260" s="178"/>
      <c r="J260" s="178"/>
      <c r="K260" s="178"/>
      <c r="L260" s="178" t="s">
        <v>136</v>
      </c>
      <c r="M260" s="178"/>
      <c r="N260" s="179"/>
      <c r="O260" s="179"/>
      <c r="P260" s="179"/>
    </row>
    <row r="261" spans="6:16" x14ac:dyDescent="0.25">
      <c r="F261" s="178"/>
      <c r="G261" s="178"/>
      <c r="H261" s="178"/>
      <c r="I261" s="178"/>
      <c r="J261" s="178"/>
      <c r="K261" s="178"/>
      <c r="L261" s="178" t="s">
        <v>136</v>
      </c>
      <c r="M261" s="178"/>
      <c r="N261" s="179"/>
      <c r="O261" s="179"/>
      <c r="P261" s="179"/>
    </row>
    <row r="262" spans="6:16" x14ac:dyDescent="0.25">
      <c r="F262" s="178"/>
      <c r="G262" s="178"/>
      <c r="H262" s="178"/>
      <c r="I262" s="178"/>
      <c r="J262" s="178"/>
      <c r="K262" s="178"/>
      <c r="L262" s="178" t="s">
        <v>136</v>
      </c>
      <c r="M262" s="178"/>
      <c r="N262" s="179"/>
      <c r="O262" s="179"/>
      <c r="P262" s="179"/>
    </row>
    <row r="263" spans="6:16" x14ac:dyDescent="0.25">
      <c r="F263" s="178"/>
      <c r="G263" s="178"/>
      <c r="H263" s="178"/>
      <c r="I263" s="178"/>
      <c r="J263" s="178"/>
      <c r="K263" s="178"/>
      <c r="L263" s="178" t="s">
        <v>136</v>
      </c>
      <c r="M263" s="178"/>
      <c r="N263" s="179"/>
      <c r="O263" s="179"/>
      <c r="P263" s="179"/>
    </row>
    <row r="264" spans="6:16" x14ac:dyDescent="0.25">
      <c r="F264" s="178"/>
      <c r="G264" s="178"/>
      <c r="H264" s="178"/>
      <c r="I264" s="178"/>
      <c r="J264" s="178"/>
      <c r="K264" s="178"/>
      <c r="L264" s="178" t="s">
        <v>136</v>
      </c>
      <c r="M264" s="178"/>
      <c r="N264" s="179"/>
      <c r="O264" s="179"/>
      <c r="P264" s="179"/>
    </row>
    <row r="265" spans="6:16" x14ac:dyDescent="0.25">
      <c r="F265" s="178"/>
      <c r="G265" s="178"/>
      <c r="H265" s="178"/>
      <c r="I265" s="178"/>
      <c r="J265" s="178"/>
      <c r="K265" s="178"/>
      <c r="L265" s="178" t="s">
        <v>136</v>
      </c>
      <c r="M265" s="178"/>
      <c r="N265" s="179"/>
      <c r="O265" s="179"/>
      <c r="P265" s="179"/>
    </row>
    <row r="266" spans="6:16" x14ac:dyDescent="0.25">
      <c r="F266" s="178"/>
      <c r="G266" s="178"/>
      <c r="H266" s="178"/>
      <c r="I266" s="178"/>
      <c r="J266" s="178"/>
      <c r="K266" s="178"/>
      <c r="L266" s="178" t="s">
        <v>136</v>
      </c>
      <c r="M266" s="178"/>
      <c r="N266" s="179"/>
      <c r="O266" s="179"/>
      <c r="P266" s="179"/>
    </row>
    <row r="267" spans="6:16" x14ac:dyDescent="0.25">
      <c r="F267" s="178"/>
      <c r="G267" s="178"/>
      <c r="H267" s="178"/>
      <c r="I267" s="178"/>
      <c r="J267" s="178"/>
      <c r="K267" s="178"/>
      <c r="L267" s="178" t="s">
        <v>136</v>
      </c>
      <c r="M267" s="178"/>
      <c r="N267" s="179"/>
      <c r="O267" s="179"/>
      <c r="P267" s="179"/>
    </row>
    <row r="268" spans="6:16" x14ac:dyDescent="0.25">
      <c r="F268" s="178"/>
      <c r="G268" s="178"/>
      <c r="H268" s="178"/>
      <c r="I268" s="178"/>
      <c r="J268" s="178"/>
      <c r="K268" s="178"/>
      <c r="L268" s="178" t="s">
        <v>136</v>
      </c>
      <c r="M268" s="178"/>
      <c r="N268" s="179"/>
      <c r="O268" s="179"/>
      <c r="P268" s="179"/>
    </row>
    <row r="269" spans="6:16" x14ac:dyDescent="0.25">
      <c r="F269" s="178"/>
      <c r="G269" s="178"/>
      <c r="H269" s="178"/>
      <c r="I269" s="178"/>
      <c r="J269" s="178"/>
      <c r="K269" s="178"/>
      <c r="L269" s="178" t="s">
        <v>136</v>
      </c>
      <c r="M269" s="178"/>
      <c r="N269" s="179"/>
      <c r="O269" s="179"/>
      <c r="P269" s="179"/>
    </row>
    <row r="270" spans="6:16" x14ac:dyDescent="0.25">
      <c r="F270" s="178"/>
      <c r="G270" s="178"/>
      <c r="H270" s="178"/>
      <c r="I270" s="178"/>
      <c r="J270" s="178"/>
      <c r="K270" s="178"/>
      <c r="L270" s="178" t="s">
        <v>136</v>
      </c>
      <c r="M270" s="178"/>
      <c r="N270" s="179"/>
      <c r="O270" s="179"/>
      <c r="P270" s="179"/>
    </row>
    <row r="271" spans="6:16" x14ac:dyDescent="0.25">
      <c r="F271" s="178"/>
      <c r="G271" s="178"/>
      <c r="H271" s="178"/>
      <c r="I271" s="178"/>
      <c r="J271" s="178"/>
      <c r="K271" s="178"/>
      <c r="L271" s="178" t="s">
        <v>136</v>
      </c>
      <c r="M271" s="178"/>
      <c r="N271" s="179"/>
      <c r="O271" s="179"/>
      <c r="P271" s="179"/>
    </row>
    <row r="272" spans="6:16" x14ac:dyDescent="0.25">
      <c r="F272" s="178"/>
      <c r="G272" s="178"/>
      <c r="H272" s="178"/>
      <c r="I272" s="178"/>
      <c r="J272" s="178"/>
      <c r="K272" s="178"/>
      <c r="L272" s="178" t="s">
        <v>136</v>
      </c>
      <c r="M272" s="178"/>
      <c r="N272" s="179"/>
      <c r="O272" s="179"/>
      <c r="P272" s="179"/>
    </row>
    <row r="273" spans="6:16" x14ac:dyDescent="0.25">
      <c r="F273" s="178"/>
      <c r="G273" s="178"/>
      <c r="H273" s="178"/>
      <c r="I273" s="178"/>
      <c r="J273" s="178"/>
      <c r="K273" s="178"/>
      <c r="L273" s="178" t="s">
        <v>136</v>
      </c>
      <c r="M273" s="178"/>
      <c r="N273" s="179"/>
      <c r="O273" s="179"/>
      <c r="P273" s="179"/>
    </row>
    <row r="274" spans="6:16" x14ac:dyDescent="0.25">
      <c r="F274" s="178"/>
      <c r="G274" s="178"/>
      <c r="H274" s="178"/>
      <c r="I274" s="178"/>
      <c r="J274" s="178"/>
      <c r="K274" s="178"/>
      <c r="L274" s="178" t="s">
        <v>136</v>
      </c>
      <c r="M274" s="178"/>
      <c r="N274" s="179"/>
      <c r="O274" s="179"/>
      <c r="P274" s="179"/>
    </row>
    <row r="275" spans="6:16" x14ac:dyDescent="0.25">
      <c r="F275" s="178"/>
      <c r="G275" s="178"/>
      <c r="H275" s="178"/>
      <c r="I275" s="178"/>
      <c r="J275" s="178"/>
      <c r="K275" s="178"/>
      <c r="L275" s="178" t="s">
        <v>136</v>
      </c>
      <c r="M275" s="178"/>
      <c r="N275" s="179"/>
      <c r="O275" s="179"/>
      <c r="P275" s="179"/>
    </row>
    <row r="276" spans="6:16" x14ac:dyDescent="0.25">
      <c r="F276" s="178"/>
      <c r="G276" s="178"/>
      <c r="H276" s="178"/>
      <c r="I276" s="178"/>
      <c r="J276" s="178"/>
      <c r="K276" s="178"/>
      <c r="L276" s="178" t="s">
        <v>136</v>
      </c>
      <c r="M276" s="178"/>
      <c r="N276" s="179"/>
      <c r="O276" s="179"/>
      <c r="P276" s="179"/>
    </row>
    <row r="277" spans="6:16" x14ac:dyDescent="0.25">
      <c r="F277" s="178"/>
      <c r="G277" s="178"/>
      <c r="H277" s="178"/>
      <c r="I277" s="178"/>
      <c r="J277" s="178"/>
      <c r="K277" s="178"/>
      <c r="L277" s="178" t="s">
        <v>136</v>
      </c>
      <c r="M277" s="178"/>
      <c r="N277" s="179"/>
      <c r="O277" s="179"/>
      <c r="P277" s="179"/>
    </row>
    <row r="278" spans="6:16" x14ac:dyDescent="0.25">
      <c r="F278" s="178"/>
      <c r="G278" s="178"/>
      <c r="H278" s="178"/>
      <c r="I278" s="178"/>
      <c r="J278" s="178"/>
      <c r="K278" s="178"/>
      <c r="L278" s="178" t="s">
        <v>136</v>
      </c>
      <c r="M278" s="178"/>
      <c r="N278" s="179"/>
      <c r="O278" s="179"/>
      <c r="P278" s="179"/>
    </row>
    <row r="279" spans="6:16" x14ac:dyDescent="0.25">
      <c r="F279" s="178"/>
      <c r="G279" s="178"/>
      <c r="H279" s="178"/>
      <c r="I279" s="178"/>
      <c r="J279" s="178"/>
      <c r="K279" s="178"/>
      <c r="L279" s="178" t="s">
        <v>136</v>
      </c>
      <c r="M279" s="178"/>
      <c r="N279" s="179"/>
      <c r="O279" s="179"/>
      <c r="P279" s="179"/>
    </row>
    <row r="280" spans="6:16" x14ac:dyDescent="0.25">
      <c r="F280" s="178"/>
      <c r="G280" s="178"/>
      <c r="H280" s="178"/>
      <c r="I280" s="178"/>
      <c r="J280" s="178"/>
      <c r="K280" s="178"/>
      <c r="L280" s="178" t="s">
        <v>136</v>
      </c>
      <c r="M280" s="178"/>
      <c r="N280" s="179"/>
      <c r="O280" s="179"/>
      <c r="P280" s="179"/>
    </row>
    <row r="281" spans="6:16" x14ac:dyDescent="0.25">
      <c r="F281" s="178"/>
      <c r="G281" s="178"/>
      <c r="H281" s="178"/>
      <c r="I281" s="178"/>
      <c r="J281" s="178"/>
      <c r="K281" s="178"/>
      <c r="L281" s="178" t="s">
        <v>136</v>
      </c>
      <c r="M281" s="178"/>
      <c r="N281" s="179"/>
      <c r="O281" s="179"/>
      <c r="P281" s="179"/>
    </row>
    <row r="282" spans="6:16" x14ac:dyDescent="0.25">
      <c r="F282" s="178"/>
      <c r="G282" s="178"/>
      <c r="H282" s="178"/>
      <c r="I282" s="178"/>
      <c r="J282" s="178"/>
      <c r="K282" s="178"/>
      <c r="L282" s="178" t="s">
        <v>136</v>
      </c>
      <c r="M282" s="178"/>
      <c r="N282" s="179"/>
      <c r="O282" s="179"/>
      <c r="P282" s="179"/>
    </row>
    <row r="283" spans="6:16" x14ac:dyDescent="0.25">
      <c r="F283" s="178"/>
      <c r="G283" s="178"/>
      <c r="H283" s="178"/>
      <c r="I283" s="178"/>
      <c r="J283" s="178"/>
      <c r="K283" s="178"/>
      <c r="L283" s="178" t="s">
        <v>136</v>
      </c>
      <c r="M283" s="178"/>
      <c r="N283" s="179"/>
      <c r="O283" s="179"/>
      <c r="P283" s="179"/>
    </row>
    <row r="284" spans="6:16" x14ac:dyDescent="0.25">
      <c r="F284" s="178"/>
      <c r="G284" s="178"/>
      <c r="H284" s="178"/>
      <c r="I284" s="178"/>
      <c r="J284" s="178"/>
      <c r="K284" s="178"/>
      <c r="L284" s="178" t="s">
        <v>136</v>
      </c>
      <c r="M284" s="178"/>
      <c r="N284" s="179"/>
      <c r="O284" s="179"/>
      <c r="P284" s="179"/>
    </row>
    <row r="285" spans="6:16" x14ac:dyDescent="0.25">
      <c r="F285" s="178"/>
      <c r="G285" s="178"/>
      <c r="H285" s="178"/>
      <c r="I285" s="178"/>
      <c r="J285" s="178"/>
      <c r="K285" s="178"/>
      <c r="L285" s="178" t="s">
        <v>136</v>
      </c>
      <c r="M285" s="178"/>
      <c r="N285" s="179"/>
      <c r="O285" s="179"/>
      <c r="P285" s="179"/>
    </row>
    <row r="286" spans="6:16" x14ac:dyDescent="0.25">
      <c r="F286" s="178"/>
      <c r="G286" s="178"/>
      <c r="H286" s="178"/>
      <c r="I286" s="178"/>
      <c r="J286" s="178"/>
      <c r="K286" s="178"/>
      <c r="L286" s="178" t="s">
        <v>136</v>
      </c>
      <c r="M286" s="178"/>
      <c r="N286" s="179"/>
      <c r="O286" s="179"/>
      <c r="P286" s="179"/>
    </row>
    <row r="287" spans="6:16" x14ac:dyDescent="0.25">
      <c r="F287" s="178"/>
      <c r="G287" s="178"/>
      <c r="H287" s="178"/>
      <c r="I287" s="178"/>
      <c r="J287" s="178"/>
      <c r="K287" s="178"/>
      <c r="L287" s="178" t="s">
        <v>136</v>
      </c>
      <c r="M287" s="178"/>
      <c r="N287" s="179"/>
      <c r="O287" s="179"/>
      <c r="P287" s="179"/>
    </row>
    <row r="288" spans="6:16" x14ac:dyDescent="0.25">
      <c r="F288" s="178"/>
      <c r="G288" s="178"/>
      <c r="H288" s="178"/>
      <c r="I288" s="178"/>
      <c r="J288" s="178"/>
      <c r="K288" s="178"/>
      <c r="L288" s="178" t="s">
        <v>136</v>
      </c>
      <c r="M288" s="178"/>
      <c r="N288" s="179"/>
      <c r="O288" s="179"/>
      <c r="P288" s="179"/>
    </row>
    <row r="289" spans="6:16" x14ac:dyDescent="0.25">
      <c r="F289" s="178"/>
      <c r="G289" s="178"/>
      <c r="H289" s="178"/>
      <c r="I289" s="178"/>
      <c r="J289" s="178"/>
      <c r="K289" s="178"/>
      <c r="L289" s="178" t="s">
        <v>136</v>
      </c>
      <c r="M289" s="178"/>
      <c r="N289" s="179"/>
      <c r="O289" s="179"/>
      <c r="P289" s="179"/>
    </row>
    <row r="290" spans="6:16" x14ac:dyDescent="0.25">
      <c r="F290" s="178"/>
      <c r="G290" s="178"/>
      <c r="H290" s="178"/>
      <c r="I290" s="178"/>
      <c r="J290" s="178"/>
      <c r="K290" s="178"/>
      <c r="L290" s="178" t="s">
        <v>136</v>
      </c>
      <c r="M290" s="178"/>
      <c r="N290" s="179"/>
      <c r="O290" s="179"/>
      <c r="P290" s="179"/>
    </row>
    <row r="291" spans="6:16" x14ac:dyDescent="0.25">
      <c r="F291" s="178"/>
      <c r="G291" s="178"/>
      <c r="H291" s="178"/>
      <c r="I291" s="178"/>
      <c r="J291" s="178"/>
      <c r="K291" s="178"/>
      <c r="L291" s="178" t="s">
        <v>136</v>
      </c>
      <c r="M291" s="178"/>
      <c r="N291" s="179"/>
      <c r="O291" s="179"/>
      <c r="P291" s="179"/>
    </row>
    <row r="292" spans="6:16" x14ac:dyDescent="0.25">
      <c r="F292" s="178"/>
      <c r="G292" s="178"/>
      <c r="H292" s="178"/>
      <c r="I292" s="178"/>
      <c r="J292" s="178"/>
      <c r="K292" s="178"/>
      <c r="L292" s="178" t="s">
        <v>136</v>
      </c>
      <c r="M292" s="178"/>
      <c r="N292" s="179"/>
      <c r="O292" s="179"/>
      <c r="P292" s="179"/>
    </row>
    <row r="293" spans="6:16" x14ac:dyDescent="0.25">
      <c r="F293" s="178"/>
      <c r="G293" s="178"/>
      <c r="H293" s="178"/>
      <c r="I293" s="178"/>
      <c r="J293" s="178"/>
      <c r="K293" s="178"/>
      <c r="L293" s="178" t="s">
        <v>136</v>
      </c>
      <c r="M293" s="178"/>
      <c r="N293" s="179"/>
      <c r="O293" s="179"/>
      <c r="P293" s="179"/>
    </row>
    <row r="294" spans="6:16" x14ac:dyDescent="0.25">
      <c r="F294" s="178"/>
      <c r="G294" s="178"/>
      <c r="H294" s="178"/>
      <c r="I294" s="178"/>
      <c r="J294" s="178"/>
      <c r="K294" s="178"/>
      <c r="L294" s="178" t="s">
        <v>136</v>
      </c>
      <c r="M294" s="178"/>
      <c r="N294" s="179"/>
      <c r="O294" s="179"/>
      <c r="P294" s="179"/>
    </row>
    <row r="295" spans="6:16" x14ac:dyDescent="0.25">
      <c r="F295" s="178"/>
      <c r="G295" s="178"/>
      <c r="H295" s="178"/>
      <c r="I295" s="178"/>
      <c r="J295" s="178"/>
      <c r="K295" s="178"/>
      <c r="L295" s="178" t="s">
        <v>136</v>
      </c>
      <c r="M295" s="178"/>
      <c r="N295" s="179"/>
      <c r="O295" s="179"/>
      <c r="P295" s="179"/>
    </row>
    <row r="296" spans="6:16" x14ac:dyDescent="0.25">
      <c r="F296" s="178"/>
      <c r="G296" s="178"/>
      <c r="H296" s="178"/>
      <c r="I296" s="178"/>
      <c r="J296" s="178"/>
      <c r="K296" s="178"/>
      <c r="L296" s="178" t="s">
        <v>136</v>
      </c>
      <c r="M296" s="178"/>
      <c r="N296" s="179"/>
      <c r="O296" s="179"/>
      <c r="P296" s="179"/>
    </row>
    <row r="297" spans="6:16" x14ac:dyDescent="0.25">
      <c r="F297" s="178"/>
      <c r="G297" s="178"/>
      <c r="H297" s="178"/>
      <c r="I297" s="178"/>
      <c r="J297" s="178"/>
      <c r="K297" s="178"/>
      <c r="L297" s="178" t="s">
        <v>136</v>
      </c>
      <c r="M297" s="178"/>
      <c r="N297" s="179"/>
      <c r="O297" s="179"/>
      <c r="P297" s="179"/>
    </row>
    <row r="298" spans="6:16" x14ac:dyDescent="0.25">
      <c r="F298" s="178"/>
      <c r="G298" s="178"/>
      <c r="H298" s="178"/>
      <c r="I298" s="178"/>
      <c r="J298" s="178"/>
      <c r="K298" s="178"/>
      <c r="L298" s="178" t="s">
        <v>136</v>
      </c>
      <c r="M298" s="178"/>
      <c r="N298" s="179"/>
      <c r="O298" s="179"/>
      <c r="P298" s="179"/>
    </row>
    <row r="299" spans="6:16" x14ac:dyDescent="0.25">
      <c r="F299" s="178"/>
      <c r="G299" s="178"/>
      <c r="H299" s="178"/>
      <c r="I299" s="178"/>
      <c r="J299" s="178"/>
      <c r="K299" s="178"/>
      <c r="L299" s="178" t="s">
        <v>136</v>
      </c>
      <c r="M299" s="178"/>
      <c r="N299" s="179"/>
      <c r="O299" s="179"/>
      <c r="P299" s="179"/>
    </row>
    <row r="300" spans="6:16" x14ac:dyDescent="0.25">
      <c r="F300" s="178"/>
      <c r="G300" s="178"/>
      <c r="H300" s="178"/>
      <c r="I300" s="178"/>
      <c r="J300" s="178"/>
      <c r="K300" s="178"/>
      <c r="L300" s="178" t="s">
        <v>136</v>
      </c>
      <c r="M300" s="178"/>
      <c r="N300" s="179"/>
      <c r="O300" s="179"/>
      <c r="P300" s="179"/>
    </row>
    <row r="301" spans="6:16" x14ac:dyDescent="0.25">
      <c r="F301" s="178"/>
      <c r="G301" s="178"/>
      <c r="H301" s="178"/>
      <c r="I301" s="178"/>
      <c r="J301" s="178"/>
      <c r="K301" s="178"/>
      <c r="L301" s="178" t="s">
        <v>136</v>
      </c>
      <c r="M301" s="178"/>
      <c r="N301" s="179"/>
      <c r="O301" s="179"/>
      <c r="P301" s="179"/>
    </row>
    <row r="302" spans="6:16" x14ac:dyDescent="0.25">
      <c r="F302" s="178"/>
      <c r="G302" s="178"/>
      <c r="H302" s="178"/>
      <c r="I302" s="178"/>
      <c r="J302" s="178"/>
      <c r="K302" s="178"/>
      <c r="L302" s="178" t="s">
        <v>136</v>
      </c>
      <c r="M302" s="178"/>
      <c r="N302" s="179"/>
      <c r="O302" s="179"/>
      <c r="P302" s="179"/>
    </row>
    <row r="303" spans="6:16" x14ac:dyDescent="0.25">
      <c r="F303" s="178"/>
      <c r="G303" s="178"/>
      <c r="H303" s="178"/>
      <c r="I303" s="178"/>
      <c r="J303" s="178"/>
      <c r="K303" s="178"/>
      <c r="L303" s="178" t="s">
        <v>136</v>
      </c>
      <c r="M303" s="178"/>
      <c r="N303" s="179"/>
      <c r="O303" s="179"/>
      <c r="P303" s="179"/>
    </row>
    <row r="304" spans="6:16" x14ac:dyDescent="0.25">
      <c r="F304" s="178"/>
      <c r="G304" s="178"/>
      <c r="H304" s="178"/>
      <c r="I304" s="178"/>
      <c r="J304" s="178"/>
      <c r="K304" s="178"/>
      <c r="L304" s="178" t="s">
        <v>136</v>
      </c>
      <c r="M304" s="178"/>
      <c r="N304" s="179"/>
      <c r="O304" s="179"/>
      <c r="P304" s="179"/>
    </row>
    <row r="305" spans="6:16" x14ac:dyDescent="0.25">
      <c r="F305" s="178"/>
      <c r="G305" s="178"/>
      <c r="H305" s="178"/>
      <c r="I305" s="178"/>
      <c r="J305" s="178"/>
      <c r="K305" s="178"/>
      <c r="L305" s="178"/>
      <c r="M305" s="178"/>
      <c r="N305" s="179"/>
      <c r="O305" s="179"/>
      <c r="P305" s="179"/>
    </row>
    <row r="306" spans="6:16" x14ac:dyDescent="0.25">
      <c r="F306" s="178"/>
      <c r="G306" s="178"/>
      <c r="H306" s="178"/>
      <c r="I306" s="178"/>
      <c r="J306" s="178"/>
      <c r="K306" s="178"/>
      <c r="L306" s="178"/>
      <c r="M306" s="178"/>
      <c r="N306" s="179"/>
      <c r="O306" s="179"/>
      <c r="P306" s="179"/>
    </row>
    <row r="307" spans="6:16" x14ac:dyDescent="0.25">
      <c r="F307" s="178"/>
      <c r="G307" s="178"/>
      <c r="H307" s="178"/>
      <c r="I307" s="178"/>
      <c r="J307" s="178"/>
      <c r="K307" s="178"/>
      <c r="L307" s="178"/>
      <c r="M307" s="178"/>
      <c r="N307" s="179"/>
      <c r="O307" s="179"/>
      <c r="P307" s="179"/>
    </row>
    <row r="308" spans="6:16" x14ac:dyDescent="0.25">
      <c r="F308" s="178"/>
      <c r="G308" s="178"/>
      <c r="H308" s="178"/>
      <c r="I308" s="178"/>
      <c r="J308" s="178"/>
      <c r="K308" s="178"/>
      <c r="L308" s="178"/>
      <c r="M308" s="178"/>
      <c r="N308" s="179"/>
      <c r="O308" s="179"/>
      <c r="P308" s="179"/>
    </row>
    <row r="309" spans="6:16" x14ac:dyDescent="0.25">
      <c r="F309" s="178"/>
      <c r="G309" s="178"/>
      <c r="H309" s="178"/>
      <c r="I309" s="178"/>
      <c r="J309" s="178"/>
      <c r="K309" s="178"/>
      <c r="L309" s="178"/>
      <c r="M309" s="178"/>
      <c r="N309" s="179"/>
      <c r="O309" s="179"/>
      <c r="P309" s="179"/>
    </row>
    <row r="310" spans="6:16" x14ac:dyDescent="0.25">
      <c r="F310" s="178"/>
      <c r="G310" s="178"/>
      <c r="H310" s="178"/>
      <c r="I310" s="178"/>
      <c r="J310" s="178"/>
      <c r="K310" s="178"/>
      <c r="L310" s="178"/>
      <c r="M310" s="178"/>
      <c r="N310" s="179"/>
      <c r="O310" s="179"/>
      <c r="P310" s="179"/>
    </row>
    <row r="311" spans="6:16" x14ac:dyDescent="0.25">
      <c r="F311" s="178"/>
      <c r="G311" s="178"/>
      <c r="H311" s="178"/>
      <c r="I311" s="178"/>
      <c r="J311" s="178"/>
      <c r="K311" s="178"/>
      <c r="L311" s="178"/>
      <c r="M311" s="178"/>
      <c r="N311" s="179"/>
      <c r="O311" s="179"/>
      <c r="P311" s="179"/>
    </row>
    <row r="312" spans="6:16" x14ac:dyDescent="0.25">
      <c r="F312" s="178"/>
      <c r="G312" s="178"/>
      <c r="H312" s="178"/>
      <c r="I312" s="178"/>
      <c r="J312" s="178"/>
      <c r="K312" s="178"/>
      <c r="L312" s="178"/>
      <c r="M312" s="178"/>
      <c r="N312" s="179"/>
      <c r="O312" s="179"/>
      <c r="P312" s="179"/>
    </row>
    <row r="313" spans="6:16" x14ac:dyDescent="0.25">
      <c r="F313" s="178"/>
      <c r="G313" s="178"/>
      <c r="H313" s="178"/>
      <c r="I313" s="178"/>
      <c r="J313" s="178"/>
      <c r="K313" s="178"/>
      <c r="L313" s="178"/>
      <c r="M313" s="178"/>
      <c r="N313" s="179"/>
      <c r="O313" s="179"/>
      <c r="P313" s="179"/>
    </row>
    <row r="314" spans="6:16" x14ac:dyDescent="0.25">
      <c r="F314" s="178"/>
      <c r="G314" s="178"/>
      <c r="H314" s="178"/>
      <c r="I314" s="178"/>
      <c r="J314" s="178"/>
      <c r="K314" s="178"/>
      <c r="L314" s="178"/>
      <c r="M314" s="178"/>
      <c r="N314" s="179"/>
      <c r="O314" s="179"/>
      <c r="P314" s="179"/>
    </row>
    <row r="315" spans="6:16" x14ac:dyDescent="0.25">
      <c r="F315" s="178"/>
      <c r="G315" s="178"/>
      <c r="H315" s="178"/>
      <c r="I315" s="178"/>
      <c r="J315" s="178"/>
      <c r="K315" s="178"/>
      <c r="L315" s="178"/>
      <c r="M315" s="178"/>
      <c r="N315" s="179"/>
      <c r="O315" s="179"/>
      <c r="P315" s="179"/>
    </row>
    <row r="316" spans="6:16" x14ac:dyDescent="0.25">
      <c r="F316" s="178"/>
      <c r="G316" s="178"/>
      <c r="H316" s="178"/>
      <c r="I316" s="178"/>
      <c r="J316" s="178"/>
      <c r="K316" s="178"/>
      <c r="L316" s="178"/>
      <c r="M316" s="178"/>
      <c r="N316" s="179"/>
      <c r="O316" s="179"/>
      <c r="P316" s="179"/>
    </row>
    <row r="317" spans="6:16" x14ac:dyDescent="0.25">
      <c r="F317" s="178"/>
      <c r="G317" s="178"/>
      <c r="H317" s="178"/>
      <c r="I317" s="178"/>
      <c r="J317" s="178"/>
      <c r="K317" s="178"/>
      <c r="L317" s="178"/>
      <c r="M317" s="178"/>
      <c r="N317" s="179"/>
      <c r="O317" s="179"/>
      <c r="P317" s="179"/>
    </row>
    <row r="318" spans="6:16" x14ac:dyDescent="0.25">
      <c r="F318" s="178"/>
      <c r="G318" s="178"/>
      <c r="H318" s="178"/>
      <c r="I318" s="178"/>
      <c r="J318" s="178"/>
      <c r="K318" s="178"/>
      <c r="L318" s="178"/>
      <c r="M318" s="178"/>
      <c r="N318" s="179"/>
      <c r="O318" s="179"/>
      <c r="P318" s="179"/>
    </row>
    <row r="319" spans="6:16" x14ac:dyDescent="0.25">
      <c r="F319" s="178"/>
      <c r="G319" s="178"/>
      <c r="H319" s="178"/>
      <c r="I319" s="178"/>
      <c r="J319" s="178"/>
      <c r="K319" s="178"/>
      <c r="L319" s="178"/>
      <c r="M319" s="178"/>
      <c r="N319" s="179"/>
      <c r="O319" s="179"/>
      <c r="P319" s="179"/>
    </row>
    <row r="320" spans="6:16" x14ac:dyDescent="0.25">
      <c r="F320" s="178"/>
      <c r="G320" s="178"/>
      <c r="H320" s="178"/>
      <c r="I320" s="178"/>
      <c r="J320" s="178"/>
      <c r="K320" s="178"/>
      <c r="L320" s="178"/>
      <c r="M320" s="178"/>
      <c r="N320" s="179"/>
      <c r="O320" s="179"/>
      <c r="P320" s="179"/>
    </row>
    <row r="321" spans="6:16" x14ac:dyDescent="0.25">
      <c r="F321" s="178"/>
      <c r="G321" s="178"/>
      <c r="H321" s="178"/>
      <c r="I321" s="178"/>
      <c r="J321" s="178"/>
      <c r="K321" s="178"/>
      <c r="L321" s="178"/>
      <c r="M321" s="178"/>
      <c r="N321" s="179"/>
      <c r="O321" s="179"/>
      <c r="P321" s="179"/>
    </row>
    <row r="322" spans="6:16" x14ac:dyDescent="0.25">
      <c r="F322" s="178"/>
      <c r="G322" s="178"/>
      <c r="H322" s="178"/>
      <c r="I322" s="178"/>
      <c r="J322" s="178"/>
      <c r="K322" s="178"/>
      <c r="L322" s="178"/>
      <c r="M322" s="178"/>
      <c r="N322" s="179"/>
      <c r="O322" s="179"/>
      <c r="P322" s="179"/>
    </row>
    <row r="323" spans="6:16" x14ac:dyDescent="0.25">
      <c r="F323" s="178"/>
      <c r="G323" s="178"/>
      <c r="H323" s="178"/>
      <c r="I323" s="178"/>
      <c r="J323" s="178"/>
      <c r="K323" s="178"/>
      <c r="L323" s="178"/>
      <c r="M323" s="178"/>
      <c r="N323" s="179"/>
      <c r="O323" s="179"/>
      <c r="P323" s="179"/>
    </row>
    <row r="324" spans="6:16" x14ac:dyDescent="0.25">
      <c r="F324" s="178"/>
      <c r="G324" s="178"/>
      <c r="H324" s="178"/>
      <c r="I324" s="178"/>
      <c r="J324" s="178"/>
      <c r="K324" s="178"/>
      <c r="L324" s="178"/>
      <c r="M324" s="178"/>
      <c r="N324" s="179"/>
      <c r="O324" s="179"/>
      <c r="P324" s="179"/>
    </row>
    <row r="325" spans="6:16" x14ac:dyDescent="0.25">
      <c r="F325" s="178"/>
      <c r="G325" s="178"/>
      <c r="H325" s="178"/>
      <c r="I325" s="178"/>
      <c r="J325" s="178"/>
      <c r="K325" s="178"/>
      <c r="L325" s="178"/>
      <c r="M325" s="178"/>
      <c r="N325" s="179"/>
      <c r="O325" s="179"/>
      <c r="P325" s="179"/>
    </row>
    <row r="326" spans="6:16" x14ac:dyDescent="0.25">
      <c r="F326" s="178"/>
      <c r="G326" s="178"/>
      <c r="H326" s="178"/>
      <c r="I326" s="178"/>
      <c r="J326" s="178"/>
      <c r="K326" s="178"/>
      <c r="L326" s="178"/>
      <c r="M326" s="178"/>
      <c r="N326" s="179"/>
      <c r="O326" s="179"/>
      <c r="P326" s="179"/>
    </row>
    <row r="327" spans="6:16" x14ac:dyDescent="0.25">
      <c r="F327" s="178"/>
      <c r="G327" s="178"/>
      <c r="H327" s="178"/>
      <c r="I327" s="178"/>
      <c r="J327" s="178"/>
      <c r="K327" s="178"/>
      <c r="L327" s="178"/>
      <c r="M327" s="178"/>
      <c r="N327" s="179"/>
      <c r="O327" s="179"/>
      <c r="P327" s="179"/>
    </row>
    <row r="328" spans="6:16" x14ac:dyDescent="0.25">
      <c r="F328" s="178"/>
      <c r="G328" s="178"/>
      <c r="H328" s="178"/>
      <c r="I328" s="178"/>
      <c r="J328" s="178"/>
      <c r="K328" s="178"/>
      <c r="L328" s="178"/>
      <c r="M328" s="178"/>
      <c r="N328" s="179"/>
      <c r="O328" s="179"/>
      <c r="P328" s="179"/>
    </row>
    <row r="329" spans="6:16" x14ac:dyDescent="0.25">
      <c r="F329" s="178"/>
      <c r="G329" s="178"/>
      <c r="H329" s="178"/>
      <c r="I329" s="178"/>
      <c r="J329" s="178"/>
      <c r="K329" s="178"/>
      <c r="L329" s="178"/>
      <c r="M329" s="178"/>
      <c r="N329" s="179"/>
      <c r="O329" s="179"/>
      <c r="P329" s="179"/>
    </row>
    <row r="330" spans="6:16" x14ac:dyDescent="0.25">
      <c r="F330" s="178"/>
      <c r="G330" s="178"/>
      <c r="H330" s="178"/>
      <c r="I330" s="178"/>
      <c r="J330" s="178"/>
      <c r="K330" s="178"/>
      <c r="L330" s="178"/>
      <c r="M330" s="178"/>
      <c r="N330" s="179"/>
      <c r="O330" s="179"/>
      <c r="P330" s="179"/>
    </row>
    <row r="331" spans="6:16" x14ac:dyDescent="0.25">
      <c r="F331" s="178"/>
      <c r="G331" s="178"/>
      <c r="H331" s="178"/>
      <c r="I331" s="178"/>
      <c r="J331" s="178"/>
      <c r="K331" s="178"/>
      <c r="L331" s="178"/>
      <c r="M331" s="178"/>
      <c r="N331" s="179"/>
      <c r="O331" s="179"/>
      <c r="P331" s="179"/>
    </row>
    <row r="332" spans="6:16" x14ac:dyDescent="0.25">
      <c r="F332" s="178"/>
      <c r="G332" s="178"/>
      <c r="H332" s="178"/>
      <c r="I332" s="178"/>
      <c r="J332" s="178"/>
      <c r="K332" s="178"/>
      <c r="L332" s="178"/>
      <c r="M332" s="178"/>
      <c r="N332" s="179"/>
      <c r="O332" s="179"/>
      <c r="P332" s="179"/>
    </row>
    <row r="333" spans="6:16" x14ac:dyDescent="0.25">
      <c r="F333" s="178"/>
      <c r="G333" s="178"/>
      <c r="H333" s="178"/>
      <c r="I333" s="178"/>
      <c r="J333" s="178"/>
      <c r="K333" s="178"/>
      <c r="L333" s="178"/>
      <c r="M333" s="178"/>
      <c r="N333" s="179"/>
      <c r="O333" s="179"/>
      <c r="P333" s="179"/>
    </row>
    <row r="334" spans="6:16" x14ac:dyDescent="0.25">
      <c r="F334" s="178"/>
      <c r="G334" s="178"/>
      <c r="H334" s="178"/>
      <c r="I334" s="178"/>
      <c r="J334" s="178"/>
      <c r="K334" s="178"/>
      <c r="L334" s="178"/>
      <c r="M334" s="178"/>
      <c r="N334" s="179"/>
      <c r="O334" s="179"/>
      <c r="P334" s="179"/>
    </row>
    <row r="335" spans="6:16" x14ac:dyDescent="0.25">
      <c r="F335" s="178"/>
      <c r="G335" s="178"/>
      <c r="H335" s="178"/>
      <c r="I335" s="178"/>
      <c r="J335" s="178"/>
      <c r="K335" s="178"/>
      <c r="L335" s="178"/>
      <c r="M335" s="178"/>
      <c r="N335" s="179"/>
      <c r="O335" s="179"/>
      <c r="P335" s="179"/>
    </row>
    <row r="336" spans="6:16" x14ac:dyDescent="0.25">
      <c r="F336" s="178"/>
      <c r="G336" s="178"/>
      <c r="H336" s="178"/>
      <c r="I336" s="178"/>
      <c r="J336" s="178"/>
      <c r="K336" s="178"/>
      <c r="L336" s="178"/>
      <c r="M336" s="178"/>
      <c r="N336" s="179"/>
      <c r="O336" s="179"/>
      <c r="P336" s="179"/>
    </row>
    <row r="337" spans="6:16" x14ac:dyDescent="0.25">
      <c r="F337" s="178"/>
      <c r="G337" s="178"/>
      <c r="H337" s="178"/>
      <c r="I337" s="178"/>
      <c r="J337" s="178"/>
      <c r="K337" s="178"/>
      <c r="L337" s="178"/>
      <c r="M337" s="178"/>
      <c r="N337" s="179"/>
      <c r="O337" s="179"/>
      <c r="P337" s="179"/>
    </row>
    <row r="338" spans="6:16" x14ac:dyDescent="0.25">
      <c r="F338" s="178"/>
      <c r="G338" s="178"/>
      <c r="H338" s="178"/>
      <c r="I338" s="178"/>
      <c r="J338" s="178"/>
      <c r="K338" s="178"/>
      <c r="L338" s="178"/>
      <c r="M338" s="178"/>
      <c r="N338" s="179"/>
      <c r="O338" s="179"/>
      <c r="P338" s="179"/>
    </row>
    <row r="339" spans="6:16" x14ac:dyDescent="0.25">
      <c r="F339" s="178"/>
      <c r="G339" s="178"/>
      <c r="H339" s="178"/>
      <c r="I339" s="178"/>
      <c r="J339" s="178"/>
      <c r="K339" s="178"/>
      <c r="L339" s="178"/>
      <c r="M339" s="178"/>
      <c r="N339" s="179"/>
      <c r="O339" s="179"/>
      <c r="P339" s="179"/>
    </row>
    <row r="340" spans="6:16" x14ac:dyDescent="0.25">
      <c r="F340" s="178"/>
      <c r="G340" s="178"/>
      <c r="H340" s="178"/>
      <c r="I340" s="178"/>
      <c r="J340" s="178"/>
      <c r="K340" s="178"/>
      <c r="L340" s="178"/>
      <c r="M340" s="178"/>
      <c r="N340" s="179"/>
      <c r="O340" s="179"/>
      <c r="P340" s="179"/>
    </row>
    <row r="341" spans="6:16" x14ac:dyDescent="0.25">
      <c r="F341" s="178"/>
      <c r="G341" s="178"/>
      <c r="H341" s="178"/>
      <c r="I341" s="178"/>
      <c r="J341" s="178"/>
      <c r="K341" s="178"/>
      <c r="L341" s="178"/>
      <c r="M341" s="178"/>
      <c r="N341" s="179"/>
      <c r="O341" s="179"/>
      <c r="P341" s="179"/>
    </row>
    <row r="342" spans="6:16" x14ac:dyDescent="0.25">
      <c r="F342" s="178"/>
      <c r="G342" s="178"/>
      <c r="H342" s="178"/>
      <c r="I342" s="178"/>
      <c r="J342" s="178"/>
      <c r="K342" s="178"/>
      <c r="L342" s="178"/>
      <c r="M342" s="178"/>
      <c r="N342" s="179"/>
      <c r="O342" s="179"/>
      <c r="P342" s="179"/>
    </row>
    <row r="343" spans="6:16" x14ac:dyDescent="0.25">
      <c r="F343" s="178"/>
      <c r="G343" s="178"/>
      <c r="H343" s="178"/>
      <c r="I343" s="178"/>
      <c r="J343" s="178"/>
      <c r="K343" s="178"/>
      <c r="L343" s="178"/>
      <c r="M343" s="178"/>
      <c r="N343" s="179"/>
      <c r="O343" s="179"/>
      <c r="P343" s="179"/>
    </row>
    <row r="344" spans="6:16" x14ac:dyDescent="0.25">
      <c r="F344" s="178"/>
      <c r="G344" s="178"/>
      <c r="H344" s="178"/>
      <c r="I344" s="178"/>
      <c r="J344" s="178"/>
      <c r="K344" s="178"/>
      <c r="L344" s="178"/>
      <c r="M344" s="178"/>
      <c r="N344" s="179"/>
      <c r="O344" s="179"/>
      <c r="P344" s="179"/>
    </row>
    <row r="345" spans="6:16" x14ac:dyDescent="0.25">
      <c r="F345" s="178"/>
      <c r="G345" s="178"/>
      <c r="H345" s="178"/>
      <c r="I345" s="178"/>
      <c r="J345" s="178"/>
      <c r="K345" s="178"/>
      <c r="L345" s="178"/>
      <c r="M345" s="178"/>
      <c r="N345" s="179"/>
      <c r="O345" s="179"/>
      <c r="P345" s="179"/>
    </row>
    <row r="346" spans="6:16" x14ac:dyDescent="0.25">
      <c r="F346" s="178"/>
      <c r="G346" s="178"/>
      <c r="H346" s="178"/>
      <c r="I346" s="178"/>
      <c r="J346" s="178"/>
      <c r="K346" s="178"/>
      <c r="L346" s="178"/>
      <c r="M346" s="178"/>
      <c r="N346" s="178"/>
      <c r="O346" s="178"/>
      <c r="P346" s="178"/>
    </row>
    <row r="347" spans="6:16" x14ac:dyDescent="0.25">
      <c r="F347" s="178"/>
      <c r="G347" s="178"/>
      <c r="H347" s="178"/>
      <c r="I347" s="178"/>
      <c r="J347" s="178"/>
      <c r="K347" s="178"/>
      <c r="L347" s="178"/>
      <c r="M347" s="178"/>
      <c r="N347" s="178"/>
      <c r="O347" s="178"/>
      <c r="P347" s="178"/>
    </row>
    <row r="348" spans="6:16" x14ac:dyDescent="0.25">
      <c r="F348" s="178"/>
      <c r="G348" s="178"/>
      <c r="H348" s="178"/>
      <c r="I348" s="178"/>
      <c r="J348" s="178"/>
      <c r="K348" s="178"/>
      <c r="L348" s="178"/>
      <c r="M348" s="178"/>
      <c r="N348" s="178"/>
      <c r="O348" s="178"/>
      <c r="P348" s="178"/>
    </row>
    <row r="349" spans="6:16" x14ac:dyDescent="0.25">
      <c r="F349" s="178"/>
      <c r="G349" s="178"/>
      <c r="H349" s="178"/>
      <c r="I349" s="178"/>
      <c r="J349" s="178"/>
      <c r="K349" s="178"/>
      <c r="L349" s="178"/>
      <c r="M349" s="178"/>
      <c r="N349" s="178"/>
      <c r="O349" s="178"/>
      <c r="P349" s="178"/>
    </row>
    <row r="350" spans="6:16" x14ac:dyDescent="0.25">
      <c r="F350" s="178"/>
      <c r="G350" s="178"/>
      <c r="H350" s="178"/>
      <c r="I350" s="178"/>
      <c r="J350" s="178"/>
      <c r="K350" s="178"/>
      <c r="L350" s="178"/>
      <c r="M350" s="178"/>
      <c r="N350" s="178"/>
      <c r="O350" s="178"/>
      <c r="P350" s="178"/>
    </row>
    <row r="351" spans="6:16" x14ac:dyDescent="0.25">
      <c r="F351" s="178"/>
      <c r="G351" s="178"/>
      <c r="H351" s="178"/>
      <c r="I351" s="178"/>
      <c r="J351" s="178"/>
      <c r="K351" s="178"/>
      <c r="L351" s="178"/>
      <c r="M351" s="178"/>
      <c r="N351" s="178"/>
      <c r="O351" s="178"/>
      <c r="P351" s="178"/>
    </row>
    <row r="352" spans="6:16" x14ac:dyDescent="0.25">
      <c r="F352" s="178"/>
      <c r="G352" s="178"/>
      <c r="H352" s="178"/>
      <c r="I352" s="178"/>
      <c r="J352" s="178"/>
      <c r="K352" s="178"/>
      <c r="L352" s="178"/>
      <c r="M352" s="178"/>
      <c r="N352" s="178"/>
      <c r="O352" s="178"/>
      <c r="P352" s="178"/>
    </row>
    <row r="353" spans="6:16" x14ac:dyDescent="0.25">
      <c r="F353" s="178"/>
      <c r="G353" s="178"/>
      <c r="H353" s="178"/>
      <c r="I353" s="178"/>
      <c r="J353" s="178"/>
      <c r="K353" s="178"/>
      <c r="L353" s="178"/>
      <c r="M353" s="178"/>
      <c r="N353" s="178"/>
      <c r="O353" s="178"/>
      <c r="P353" s="178"/>
    </row>
    <row r="354" spans="6:16" x14ac:dyDescent="0.25">
      <c r="F354" s="178"/>
      <c r="G354" s="178"/>
      <c r="H354" s="178"/>
      <c r="I354" s="178"/>
      <c r="J354" s="178"/>
      <c r="K354" s="178"/>
      <c r="L354" s="178"/>
      <c r="M354" s="178"/>
      <c r="N354" s="178"/>
      <c r="O354" s="178"/>
      <c r="P354" s="178"/>
    </row>
    <row r="355" spans="6:16" x14ac:dyDescent="0.25">
      <c r="F355" s="178"/>
      <c r="G355" s="178"/>
      <c r="H355" s="178"/>
      <c r="I355" s="178"/>
      <c r="J355" s="178"/>
      <c r="K355" s="178"/>
      <c r="L355" s="178"/>
      <c r="M355" s="178"/>
      <c r="N355" s="178"/>
      <c r="O355" s="178"/>
      <c r="P355" s="178"/>
    </row>
    <row r="356" spans="6:16" x14ac:dyDescent="0.25">
      <c r="F356" s="178"/>
      <c r="G356" s="178"/>
      <c r="H356" s="178"/>
      <c r="I356" s="178"/>
      <c r="J356" s="178"/>
      <c r="K356" s="178"/>
      <c r="L356" s="178"/>
      <c r="M356" s="178"/>
      <c r="N356" s="178"/>
      <c r="O356" s="178"/>
      <c r="P356" s="178"/>
    </row>
    <row r="357" spans="6:16" x14ac:dyDescent="0.25">
      <c r="F357" s="178"/>
      <c r="G357" s="178"/>
      <c r="H357" s="178"/>
      <c r="I357" s="178"/>
      <c r="J357" s="178"/>
      <c r="K357" s="178"/>
      <c r="L357" s="178"/>
      <c r="M357" s="178"/>
      <c r="N357" s="178"/>
      <c r="O357" s="178"/>
      <c r="P357" s="178"/>
    </row>
    <row r="358" spans="6:16" x14ac:dyDescent="0.25">
      <c r="F358" s="178"/>
      <c r="G358" s="178"/>
      <c r="H358" s="178"/>
      <c r="I358" s="178"/>
      <c r="J358" s="178"/>
      <c r="K358" s="178"/>
      <c r="L358" s="178"/>
      <c r="M358" s="178"/>
      <c r="N358" s="178"/>
      <c r="O358" s="178"/>
      <c r="P358" s="178"/>
    </row>
    <row r="359" spans="6:16" x14ac:dyDescent="0.25">
      <c r="F359" s="178"/>
      <c r="G359" s="178"/>
      <c r="H359" s="178"/>
      <c r="I359" s="178"/>
      <c r="J359" s="178"/>
      <c r="K359" s="178"/>
      <c r="L359" s="178"/>
      <c r="M359" s="178"/>
      <c r="N359" s="178"/>
      <c r="O359" s="178"/>
      <c r="P359" s="178"/>
    </row>
    <row r="360" spans="6:16" x14ac:dyDescent="0.25">
      <c r="F360" s="178"/>
      <c r="G360" s="178"/>
      <c r="H360" s="178"/>
      <c r="I360" s="178"/>
      <c r="J360" s="178"/>
      <c r="K360" s="178"/>
      <c r="L360" s="178"/>
      <c r="M360" s="178"/>
      <c r="N360" s="178"/>
      <c r="O360" s="178"/>
      <c r="P360" s="178"/>
    </row>
    <row r="361" spans="6:16" x14ac:dyDescent="0.25">
      <c r="F361" s="178"/>
      <c r="G361" s="178"/>
      <c r="H361" s="178"/>
      <c r="I361" s="178"/>
      <c r="J361" s="178"/>
      <c r="K361" s="178"/>
      <c r="L361" s="178"/>
      <c r="M361" s="178"/>
      <c r="N361" s="178"/>
      <c r="O361" s="178"/>
      <c r="P361" s="178"/>
    </row>
    <row r="362" spans="6:16" x14ac:dyDescent="0.25">
      <c r="F362"/>
      <c r="G362"/>
      <c r="H362"/>
      <c r="I362"/>
      <c r="J362"/>
      <c r="K362"/>
      <c r="L362"/>
      <c r="M362"/>
      <c r="N362"/>
      <c r="O362"/>
      <c r="P362"/>
    </row>
    <row r="363" spans="6:16" x14ac:dyDescent="0.25">
      <c r="F363"/>
      <c r="G363"/>
      <c r="H363"/>
      <c r="I363"/>
      <c r="J363"/>
      <c r="K363"/>
      <c r="L363"/>
      <c r="M363"/>
      <c r="N363"/>
      <c r="O363"/>
      <c r="P363"/>
    </row>
    <row r="364" spans="6:16" x14ac:dyDescent="0.25">
      <c r="F364"/>
      <c r="G364"/>
      <c r="H364"/>
      <c r="I364"/>
      <c r="J364"/>
      <c r="K364"/>
      <c r="L364"/>
      <c r="M364"/>
      <c r="N364"/>
      <c r="O364"/>
      <c r="P364"/>
    </row>
  </sheetData>
  <mergeCells count="8">
    <mergeCell ref="B11:C11"/>
    <mergeCell ref="N2:P2"/>
    <mergeCell ref="F7:F8"/>
    <mergeCell ref="J7:J8"/>
    <mergeCell ref="N7:N8"/>
    <mergeCell ref="F10:G10"/>
    <mergeCell ref="J10:K10"/>
    <mergeCell ref="N10:O10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2" fitToHeight="4" orientation="portrait" r:id="rId1"/>
  <headerFooter>
    <oddFooter>&amp;RI.II-&amp;P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4"/>
  <sheetViews>
    <sheetView zoomScaleNormal="100" workbookViewId="0">
      <selection activeCell="A12" sqref="A12:O17"/>
    </sheetView>
  </sheetViews>
  <sheetFormatPr baseColWidth="10" defaultRowHeight="15" x14ac:dyDescent="0.25"/>
  <cols>
    <col min="1" max="1" width="25.28515625" style="201" customWidth="1"/>
    <col min="2" max="2" width="6.42578125" style="92" customWidth="1"/>
    <col min="3" max="3" width="6.85546875" style="149" customWidth="1"/>
    <col min="4" max="4" width="1" customWidth="1"/>
    <col min="5" max="5" width="10.7109375" style="70" customWidth="1"/>
    <col min="6" max="6" width="1.28515625" style="70" customWidth="1"/>
    <col min="7" max="7" width="10.7109375" style="70" customWidth="1"/>
    <col min="8" max="8" width="1.28515625" style="70" customWidth="1"/>
    <col min="9" max="9" width="10.7109375" style="70" customWidth="1"/>
    <col min="10" max="10" width="1.28515625" style="70" customWidth="1"/>
    <col min="11" max="11" width="10.7109375" style="70" customWidth="1"/>
    <col min="12" max="12" width="1.140625" style="150" customWidth="1"/>
    <col min="13" max="13" width="10.7109375" style="70" customWidth="1"/>
    <col min="14" max="14" width="1.140625" style="70" customWidth="1"/>
    <col min="15" max="15" width="10.7109375" style="70" customWidth="1"/>
  </cols>
  <sheetData>
    <row r="1" spans="1:17" x14ac:dyDescent="0.25">
      <c r="A1" s="156"/>
      <c r="O1" s="151">
        <v>511</v>
      </c>
    </row>
    <row r="2" spans="1:17" x14ac:dyDescent="0.25">
      <c r="A2" s="156"/>
      <c r="M2" s="407">
        <v>41974</v>
      </c>
      <c r="N2" s="407"/>
      <c r="O2" s="407"/>
    </row>
    <row r="3" spans="1:17" x14ac:dyDescent="0.25">
      <c r="A3" s="156"/>
      <c r="I3" s="72"/>
      <c r="J3" s="72"/>
      <c r="K3" s="72"/>
      <c r="L3" s="121"/>
      <c r="M3" s="72"/>
      <c r="N3" s="72"/>
      <c r="O3" s="72"/>
      <c r="P3" s="342"/>
    </row>
    <row r="4" spans="1:17" x14ac:dyDescent="0.25">
      <c r="A4" s="156"/>
      <c r="I4" s="72"/>
      <c r="J4" s="72"/>
      <c r="K4" s="72"/>
      <c r="L4" s="121"/>
      <c r="M4" s="72"/>
      <c r="N4" s="72"/>
      <c r="O4" s="72"/>
      <c r="P4" s="342"/>
    </row>
    <row r="5" spans="1:17" ht="18" x14ac:dyDescent="0.25">
      <c r="A5" s="80" t="s">
        <v>2</v>
      </c>
      <c r="B5" s="117"/>
      <c r="C5" s="177"/>
      <c r="D5" s="86"/>
      <c r="E5" s="413" t="s">
        <v>362</v>
      </c>
      <c r="F5" s="413"/>
      <c r="G5" s="413"/>
      <c r="H5" s="413"/>
      <c r="I5" s="413"/>
      <c r="J5" s="413"/>
      <c r="K5" s="413"/>
      <c r="L5" s="413"/>
      <c r="M5" s="413"/>
      <c r="N5" s="413"/>
      <c r="O5" s="413"/>
    </row>
    <row r="6" spans="1:17" x14ac:dyDescent="0.25">
      <c r="A6" s="80" t="s">
        <v>363</v>
      </c>
      <c r="B6" s="117"/>
      <c r="C6" s="177"/>
      <c r="D6" s="86"/>
      <c r="E6" s="86"/>
    </row>
    <row r="7" spans="1:17" x14ac:dyDescent="0.25">
      <c r="A7" s="180" t="s">
        <v>364</v>
      </c>
      <c r="B7" s="181"/>
      <c r="C7" s="157"/>
      <c r="D7" s="78"/>
      <c r="E7" s="408" t="s">
        <v>147</v>
      </c>
      <c r="F7" s="154" t="s">
        <v>365</v>
      </c>
      <c r="G7" s="155"/>
      <c r="H7" s="105"/>
      <c r="I7" s="409" t="s">
        <v>149</v>
      </c>
      <c r="J7" s="154" t="s">
        <v>366</v>
      </c>
      <c r="K7" s="103"/>
      <c r="L7" s="93"/>
      <c r="M7" s="411" t="s">
        <v>151</v>
      </c>
      <c r="N7" s="154" t="s">
        <v>367</v>
      </c>
      <c r="O7" s="103"/>
    </row>
    <row r="8" spans="1:17" x14ac:dyDescent="0.25">
      <c r="A8" s="182" t="s">
        <v>368</v>
      </c>
      <c r="B8" s="181"/>
      <c r="C8" s="157"/>
      <c r="D8" s="78"/>
      <c r="E8" s="410"/>
      <c r="F8" s="154" t="s">
        <v>369</v>
      </c>
      <c r="G8" s="82"/>
      <c r="H8" s="105"/>
      <c r="I8" s="410"/>
      <c r="J8" s="154" t="s">
        <v>370</v>
      </c>
      <c r="K8" s="103"/>
      <c r="L8" s="93"/>
      <c r="M8" s="410"/>
      <c r="N8" s="154" t="s">
        <v>371</v>
      </c>
      <c r="O8" s="103"/>
    </row>
    <row r="9" spans="1:17" ht="15.75" thickBot="1" x14ac:dyDescent="0.3">
      <c r="A9" s="183" t="s">
        <v>372</v>
      </c>
      <c r="B9" s="117"/>
      <c r="C9" s="157"/>
      <c r="D9" s="116"/>
      <c r="E9" s="184"/>
      <c r="F9" s="185"/>
      <c r="G9" s="184"/>
      <c r="H9" s="186"/>
      <c r="I9" s="184"/>
      <c r="J9" s="187"/>
      <c r="K9" s="184"/>
      <c r="L9" s="188"/>
      <c r="M9" s="184"/>
      <c r="N9" s="187"/>
      <c r="O9" s="184"/>
    </row>
    <row r="10" spans="1:17" ht="26.25" thickBot="1" x14ac:dyDescent="0.3">
      <c r="A10" s="158" t="s">
        <v>373</v>
      </c>
      <c r="B10" s="159"/>
      <c r="C10" s="160" t="s">
        <v>2</v>
      </c>
      <c r="D10" s="161"/>
      <c r="E10" s="403" t="s">
        <v>130</v>
      </c>
      <c r="F10" s="404"/>
      <c r="G10" s="112" t="s">
        <v>131</v>
      </c>
      <c r="H10" s="162"/>
      <c r="I10" s="403" t="s">
        <v>132</v>
      </c>
      <c r="J10" s="404"/>
      <c r="K10" s="112" t="s">
        <v>131</v>
      </c>
      <c r="L10" s="163"/>
      <c r="M10" s="403" t="s">
        <v>132</v>
      </c>
      <c r="N10" s="404"/>
      <c r="O10" s="112" t="s">
        <v>131</v>
      </c>
    </row>
    <row r="11" spans="1:17" x14ac:dyDescent="0.25">
      <c r="A11" s="189" t="s">
        <v>2</v>
      </c>
      <c r="B11" s="117"/>
      <c r="C11" s="157" t="s">
        <v>2</v>
      </c>
      <c r="D11" s="116"/>
      <c r="E11" s="70" t="s">
        <v>2</v>
      </c>
      <c r="F11" s="70" t="s">
        <v>2</v>
      </c>
      <c r="G11" s="70" t="s">
        <v>2</v>
      </c>
      <c r="H11" s="70" t="s">
        <v>2</v>
      </c>
      <c r="I11" s="70" t="s">
        <v>2</v>
      </c>
      <c r="J11" s="70" t="s">
        <v>2</v>
      </c>
      <c r="K11" s="70" t="s">
        <v>2</v>
      </c>
      <c r="L11" s="70" t="s">
        <v>2</v>
      </c>
      <c r="M11" s="70" t="s">
        <v>2</v>
      </c>
      <c r="N11" s="70" t="s">
        <v>2</v>
      </c>
      <c r="O11" s="70" t="s">
        <v>2</v>
      </c>
    </row>
    <row r="12" spans="1:17" x14ac:dyDescent="0.25">
      <c r="A12" s="122">
        <f>COUNT(B13:B391)</f>
        <v>217</v>
      </c>
      <c r="B12" s="117"/>
      <c r="C12" s="190" t="s">
        <v>4</v>
      </c>
      <c r="D12" s="116"/>
      <c r="E12" s="125" t="s">
        <v>133</v>
      </c>
      <c r="G12" s="122">
        <f>COUNT(G13:G488)</f>
        <v>205</v>
      </c>
      <c r="I12" s="125" t="s">
        <v>133</v>
      </c>
      <c r="K12" s="122">
        <f>COUNT(K13:K488)</f>
        <v>205</v>
      </c>
      <c r="L12" s="118"/>
      <c r="M12" s="125" t="s">
        <v>133</v>
      </c>
      <c r="O12" s="122">
        <f>COUNT(O13:O488)</f>
        <v>38</v>
      </c>
    </row>
    <row r="13" spans="1:17" x14ac:dyDescent="0.25">
      <c r="A13" s="191" t="s">
        <v>158</v>
      </c>
      <c r="B13" s="192">
        <v>11</v>
      </c>
      <c r="C13" s="193"/>
      <c r="D13" s="175"/>
      <c r="E13" s="194">
        <v>100</v>
      </c>
      <c r="F13" s="195"/>
      <c r="G13" s="196">
        <v>70.188671999999997</v>
      </c>
      <c r="H13" s="195"/>
      <c r="I13" s="194">
        <v>100</v>
      </c>
      <c r="J13" s="195"/>
      <c r="K13" s="196">
        <v>79.728255000000004</v>
      </c>
      <c r="L13" s="103"/>
      <c r="M13" s="135">
        <v>100</v>
      </c>
      <c r="N13" s="173"/>
      <c r="O13" s="136">
        <v>82.096587</v>
      </c>
      <c r="Q13">
        <f>VLOOKUP(B13,'GAN-8-67-69'!B:G,5,FALSE)</f>
        <v>100</v>
      </c>
    </row>
    <row r="14" spans="1:17" x14ac:dyDescent="0.25">
      <c r="A14" s="191" t="s">
        <v>159</v>
      </c>
      <c r="B14" s="192">
        <v>22</v>
      </c>
      <c r="C14" s="193"/>
      <c r="D14" s="175"/>
      <c r="E14" s="194">
        <v>0.142373</v>
      </c>
      <c r="F14" s="195"/>
      <c r="G14" s="196">
        <v>9.9930000000000005E-2</v>
      </c>
      <c r="H14" s="195"/>
      <c r="I14" s="194">
        <v>0.154057</v>
      </c>
      <c r="J14" s="195"/>
      <c r="K14" s="196">
        <v>0.12282700000000001</v>
      </c>
      <c r="L14" s="103"/>
      <c r="M14" s="135">
        <v>0.152646</v>
      </c>
      <c r="N14" s="173"/>
      <c r="O14" s="136">
        <v>0.12531700000000001</v>
      </c>
      <c r="Q14">
        <f>VLOOKUP(B14,'GAN-8-67-69'!B:G,5,FALSE)</f>
        <v>0.20710500000000001</v>
      </c>
    </row>
    <row r="15" spans="1:17" x14ac:dyDescent="0.25">
      <c r="A15" s="191" t="s">
        <v>160</v>
      </c>
      <c r="B15" s="192">
        <v>23</v>
      </c>
      <c r="C15" s="193"/>
      <c r="D15" s="175"/>
      <c r="E15" s="194">
        <v>0.140127</v>
      </c>
      <c r="F15" s="195"/>
      <c r="G15" s="196">
        <v>9.8352999999999996E-2</v>
      </c>
      <c r="H15" s="195"/>
      <c r="I15" s="194">
        <v>2.7501999999999999E-2</v>
      </c>
      <c r="J15" s="195"/>
      <c r="K15" s="196">
        <v>2.1926999999999999E-2</v>
      </c>
      <c r="L15" s="103"/>
      <c r="M15" s="135" t="s">
        <v>136</v>
      </c>
      <c r="N15" s="173"/>
      <c r="O15" s="136" t="s">
        <v>136</v>
      </c>
      <c r="Q15">
        <f>VLOOKUP(B15,'GAN-8-67-69'!B:G,5,FALSE)</f>
        <v>2.2428E-2</v>
      </c>
    </row>
    <row r="16" spans="1:17" x14ac:dyDescent="0.25">
      <c r="A16" s="191" t="s">
        <v>161</v>
      </c>
      <c r="B16" s="192">
        <v>24</v>
      </c>
      <c r="C16" s="193"/>
      <c r="D16" s="175"/>
      <c r="E16" s="194">
        <v>3.5556999999999998E-2</v>
      </c>
      <c r="F16" s="195"/>
      <c r="G16" s="196">
        <v>2.4957E-2</v>
      </c>
      <c r="H16" s="195"/>
      <c r="I16" s="194">
        <v>5.0199999999999995E-4</v>
      </c>
      <c r="J16" s="195"/>
      <c r="K16" s="196">
        <v>4.0000000000000002E-4</v>
      </c>
      <c r="L16" s="103"/>
      <c r="M16" s="135" t="s">
        <v>136</v>
      </c>
      <c r="N16" s="173"/>
      <c r="O16" s="136" t="s">
        <v>136</v>
      </c>
      <c r="Q16">
        <f>VLOOKUP(B16,'GAN-8-67-69'!B:G,5,FALSE)</f>
        <v>6.0062999999999998E-2</v>
      </c>
    </row>
    <row r="17" spans="1:17" x14ac:dyDescent="0.25">
      <c r="A17" s="191" t="s">
        <v>162</v>
      </c>
      <c r="B17" s="192">
        <v>27</v>
      </c>
      <c r="C17" s="193"/>
      <c r="D17" s="175"/>
      <c r="E17" s="194">
        <v>3.5894000000000002E-2</v>
      </c>
      <c r="F17" s="195"/>
      <c r="G17" s="196">
        <v>2.5194000000000001E-2</v>
      </c>
      <c r="H17" s="195"/>
      <c r="I17" s="194">
        <v>5.0199999999999995E-4</v>
      </c>
      <c r="J17" s="195"/>
      <c r="K17" s="196">
        <v>4.0000000000000002E-4</v>
      </c>
      <c r="L17" s="103"/>
      <c r="M17" s="135" t="s">
        <v>136</v>
      </c>
      <c r="N17" s="173"/>
      <c r="O17" s="136" t="s">
        <v>136</v>
      </c>
      <c r="Q17">
        <f>VLOOKUP(B17,'GAN-8-67-69'!B:G,5,FALSE)</f>
        <v>2.6450999999999999E-2</v>
      </c>
    </row>
    <row r="18" spans="1:17" x14ac:dyDescent="0.25">
      <c r="A18" s="191" t="s">
        <v>163</v>
      </c>
      <c r="B18" s="192">
        <v>29</v>
      </c>
      <c r="C18" s="193"/>
      <c r="D18" s="175"/>
      <c r="E18" s="194">
        <v>9.3109999999999998E-3</v>
      </c>
      <c r="F18" s="195"/>
      <c r="G18" s="196">
        <v>6.535E-3</v>
      </c>
      <c r="H18" s="195"/>
      <c r="I18" s="194">
        <v>5.2090000000000001E-3</v>
      </c>
      <c r="J18" s="195"/>
      <c r="K18" s="196">
        <v>4.1529999999999996E-3</v>
      </c>
      <c r="L18" s="103"/>
      <c r="M18" s="135" t="s">
        <v>136</v>
      </c>
      <c r="N18" s="173"/>
      <c r="O18" s="136" t="s">
        <v>136</v>
      </c>
      <c r="Q18">
        <f>VLOOKUP(B18,'GAN-8-67-69'!B:G,5,FALSE)</f>
        <v>4.1263000000000001E-2</v>
      </c>
    </row>
    <row r="19" spans="1:17" x14ac:dyDescent="0.25">
      <c r="A19" s="191" t="s">
        <v>164</v>
      </c>
      <c r="B19" s="192">
        <v>31</v>
      </c>
      <c r="C19" s="193"/>
      <c r="D19" s="175"/>
      <c r="E19" s="194">
        <v>6.8360000000000001E-3</v>
      </c>
      <c r="F19" s="195"/>
      <c r="G19" s="196">
        <v>4.7980000000000002E-3</v>
      </c>
      <c r="H19" s="195"/>
      <c r="I19" s="194">
        <v>3.6510000000000002E-3</v>
      </c>
      <c r="J19" s="195"/>
      <c r="K19" s="196">
        <v>2.911E-3</v>
      </c>
      <c r="L19" s="103"/>
      <c r="M19" s="135">
        <v>2.1329999999999999E-3</v>
      </c>
      <c r="N19" s="173"/>
      <c r="O19" s="136">
        <v>1.751E-3</v>
      </c>
      <c r="Q19">
        <f>VLOOKUP(B19,'GAN-8-67-69'!B:G,5,FALSE)</f>
        <v>0.119698</v>
      </c>
    </row>
    <row r="20" spans="1:17" x14ac:dyDescent="0.25">
      <c r="A20" s="191" t="s">
        <v>165</v>
      </c>
      <c r="B20" s="192">
        <v>32</v>
      </c>
      <c r="C20" s="193"/>
      <c r="D20" s="175"/>
      <c r="E20" s="194">
        <v>5.5060999999999999E-2</v>
      </c>
      <c r="F20" s="195"/>
      <c r="G20" s="196">
        <v>3.8647000000000001E-2</v>
      </c>
      <c r="H20" s="195"/>
      <c r="I20" s="194">
        <v>8.7989999999999995E-3</v>
      </c>
      <c r="J20" s="195"/>
      <c r="K20" s="196">
        <v>7.0150000000000004E-3</v>
      </c>
      <c r="L20" s="103"/>
      <c r="M20" s="135" t="s">
        <v>136</v>
      </c>
      <c r="N20" s="173"/>
      <c r="O20" s="136" t="s">
        <v>136</v>
      </c>
      <c r="Q20">
        <f>VLOOKUP(B20,'GAN-8-67-69'!B:G,5,FALSE)</f>
        <v>2.9996999999999999E-2</v>
      </c>
    </row>
    <row r="21" spans="1:17" x14ac:dyDescent="0.25">
      <c r="A21" s="191" t="s">
        <v>166</v>
      </c>
      <c r="B21" s="192">
        <v>34</v>
      </c>
      <c r="C21" s="193"/>
      <c r="D21" s="175"/>
      <c r="E21" s="194">
        <v>0.41900599999999999</v>
      </c>
      <c r="F21" s="195"/>
      <c r="G21" s="196">
        <v>0.294095</v>
      </c>
      <c r="H21" s="195"/>
      <c r="I21" s="194">
        <v>0.22462499999999999</v>
      </c>
      <c r="J21" s="195"/>
      <c r="K21" s="196">
        <v>0.17909</v>
      </c>
      <c r="L21" s="103"/>
      <c r="M21" s="135">
        <v>0.211479</v>
      </c>
      <c r="N21" s="173"/>
      <c r="O21" s="136">
        <v>0.17361699999999999</v>
      </c>
      <c r="Q21">
        <f>VLOOKUP(B21,'GAN-8-67-69'!B:G,5,FALSE)</f>
        <v>1.07416</v>
      </c>
    </row>
    <row r="22" spans="1:17" x14ac:dyDescent="0.25">
      <c r="A22" s="191" t="s">
        <v>167</v>
      </c>
      <c r="B22" s="192">
        <v>35</v>
      </c>
      <c r="C22" s="193"/>
      <c r="D22" s="175"/>
      <c r="E22" s="194">
        <v>0.27570899999999998</v>
      </c>
      <c r="F22" s="195"/>
      <c r="G22" s="196">
        <v>0.19351599999999999</v>
      </c>
      <c r="H22" s="195"/>
      <c r="I22" s="194">
        <v>0.106643</v>
      </c>
      <c r="J22" s="195"/>
      <c r="K22" s="196">
        <v>8.5025000000000003E-2</v>
      </c>
      <c r="L22" s="103"/>
      <c r="M22" s="135">
        <v>0.107281</v>
      </c>
      <c r="N22" s="173"/>
      <c r="O22" s="136">
        <v>8.8074E-2</v>
      </c>
      <c r="Q22">
        <f>VLOOKUP(B22,'GAN-8-67-69'!B:G,5,FALSE)</f>
        <v>0.12084399999999999</v>
      </c>
    </row>
    <row r="23" spans="1:17" x14ac:dyDescent="0.25">
      <c r="A23" s="191" t="s">
        <v>168</v>
      </c>
      <c r="B23" s="192">
        <v>36</v>
      </c>
      <c r="C23" s="193"/>
      <c r="D23" s="175"/>
      <c r="E23" s="194">
        <v>0.30119699999999999</v>
      </c>
      <c r="F23" s="195"/>
      <c r="G23" s="196">
        <v>0.21140600000000001</v>
      </c>
      <c r="H23" s="195"/>
      <c r="I23" s="194">
        <v>0.25912400000000002</v>
      </c>
      <c r="J23" s="195"/>
      <c r="K23" s="196">
        <v>0.206595</v>
      </c>
      <c r="L23" s="103"/>
      <c r="M23" s="135">
        <v>0.262795</v>
      </c>
      <c r="N23" s="173"/>
      <c r="O23" s="136">
        <v>0.21574599999999999</v>
      </c>
      <c r="Q23">
        <f>VLOOKUP(B23,'GAN-8-67-69'!B:G,5,FALSE)</f>
        <v>0.89971699999999999</v>
      </c>
    </row>
    <row r="24" spans="1:17" x14ac:dyDescent="0.25">
      <c r="A24" s="191" t="s">
        <v>169</v>
      </c>
      <c r="B24" s="192">
        <v>37</v>
      </c>
      <c r="C24" s="193"/>
      <c r="D24" s="175"/>
      <c r="E24" s="194">
        <v>7.5185000000000002E-2</v>
      </c>
      <c r="F24" s="195"/>
      <c r="G24" s="196">
        <v>5.2770999999999998E-2</v>
      </c>
      <c r="H24" s="195"/>
      <c r="I24" s="194">
        <v>3.6259E-2</v>
      </c>
      <c r="J24" s="195"/>
      <c r="K24" s="196">
        <v>2.8909000000000001E-2</v>
      </c>
      <c r="L24" s="103"/>
      <c r="M24" s="135" t="s">
        <v>136</v>
      </c>
      <c r="N24" s="173"/>
      <c r="O24" s="136" t="s">
        <v>136</v>
      </c>
      <c r="Q24">
        <f>VLOOKUP(B24,'GAN-8-67-69'!B:G,5,FALSE)</f>
        <v>0.257517</v>
      </c>
    </row>
    <row r="25" spans="1:17" x14ac:dyDescent="0.25">
      <c r="A25" s="191" t="s">
        <v>170</v>
      </c>
      <c r="B25" s="192">
        <v>38</v>
      </c>
      <c r="C25" s="193"/>
      <c r="D25" s="175"/>
      <c r="E25" s="194">
        <v>2.6287000000000001E-2</v>
      </c>
      <c r="F25" s="195"/>
      <c r="G25" s="196">
        <v>1.8450000000000001E-2</v>
      </c>
      <c r="H25" s="195"/>
      <c r="I25" s="194">
        <v>6.5250000000000004E-3</v>
      </c>
      <c r="J25" s="195"/>
      <c r="K25" s="196">
        <v>5.202E-3</v>
      </c>
      <c r="L25" s="103"/>
      <c r="M25" s="135" t="s">
        <v>136</v>
      </c>
      <c r="N25" s="173"/>
      <c r="O25" s="136" t="s">
        <v>136</v>
      </c>
      <c r="Q25">
        <f>VLOOKUP(B25,'GAN-8-67-69'!B:G,5,FALSE)</f>
        <v>0.101355</v>
      </c>
    </row>
    <row r="26" spans="1:17" x14ac:dyDescent="0.25">
      <c r="A26" s="191" t="s">
        <v>171</v>
      </c>
      <c r="B26" s="192">
        <v>39</v>
      </c>
      <c r="C26" s="193"/>
      <c r="D26" s="175"/>
      <c r="E26" s="194">
        <v>7.9430000000000004E-3</v>
      </c>
      <c r="F26" s="195"/>
      <c r="G26" s="196">
        <v>5.5750000000000001E-3</v>
      </c>
      <c r="H26" s="195"/>
      <c r="I26" s="194">
        <v>2.0959999999999999E-2</v>
      </c>
      <c r="J26" s="195"/>
      <c r="K26" s="196">
        <v>1.6711E-2</v>
      </c>
      <c r="L26" s="103"/>
      <c r="M26" s="135" t="s">
        <v>136</v>
      </c>
      <c r="N26" s="173"/>
      <c r="O26" s="136" t="s">
        <v>136</v>
      </c>
      <c r="Q26">
        <f>VLOOKUP(B26,'GAN-8-67-69'!B:G,5,FALSE)</f>
        <v>1.4759E-2</v>
      </c>
    </row>
    <row r="27" spans="1:17" x14ac:dyDescent="0.25">
      <c r="A27" s="191" t="s">
        <v>172</v>
      </c>
      <c r="B27" s="192">
        <v>42</v>
      </c>
      <c r="C27" s="193"/>
      <c r="D27" s="175"/>
      <c r="E27" s="194">
        <v>4.8439999999999997E-2</v>
      </c>
      <c r="F27" s="195"/>
      <c r="G27" s="196">
        <v>3.3999000000000001E-2</v>
      </c>
      <c r="H27" s="195"/>
      <c r="I27" s="194">
        <v>1.3813000000000001E-2</v>
      </c>
      <c r="J27" s="195"/>
      <c r="K27" s="196">
        <v>1.1013E-2</v>
      </c>
      <c r="L27" s="103"/>
      <c r="M27" s="135" t="s">
        <v>136</v>
      </c>
      <c r="N27" s="173"/>
      <c r="O27" s="136" t="s">
        <v>136</v>
      </c>
      <c r="Q27">
        <f>VLOOKUP(B27,'GAN-8-67-69'!B:G,5,FALSE)</f>
        <v>4.3744999999999999E-2</v>
      </c>
    </row>
    <row r="28" spans="1:17" x14ac:dyDescent="0.25">
      <c r="A28" s="191" t="s">
        <v>173</v>
      </c>
      <c r="B28" s="192">
        <v>43</v>
      </c>
      <c r="C28" s="193"/>
      <c r="D28" s="175"/>
      <c r="E28" s="194">
        <v>0.14519199999999999</v>
      </c>
      <c r="F28" s="195"/>
      <c r="G28" s="196">
        <v>0.101908</v>
      </c>
      <c r="H28" s="195"/>
      <c r="I28" s="194">
        <v>8.3780999999999994E-2</v>
      </c>
      <c r="J28" s="195"/>
      <c r="K28" s="196">
        <v>6.6796999999999995E-2</v>
      </c>
      <c r="L28" s="103"/>
      <c r="M28" s="135">
        <v>8.4947999999999996E-2</v>
      </c>
      <c r="N28" s="173"/>
      <c r="O28" s="136">
        <v>6.9738999999999995E-2</v>
      </c>
      <c r="Q28">
        <f>VLOOKUP(B28,'GAN-8-67-69'!B:G,5,FALSE)</f>
        <v>0.105213</v>
      </c>
    </row>
    <row r="29" spans="1:17" x14ac:dyDescent="0.25">
      <c r="A29" s="191" t="s">
        <v>174</v>
      </c>
      <c r="B29" s="192">
        <v>44</v>
      </c>
      <c r="C29" s="193"/>
      <c r="D29" s="175"/>
      <c r="E29" s="194">
        <v>1.8134999999999998E-2</v>
      </c>
      <c r="F29" s="195"/>
      <c r="G29" s="196">
        <v>1.2729000000000001E-2</v>
      </c>
      <c r="H29" s="195"/>
      <c r="I29" s="194">
        <v>7.3419999999999996E-3</v>
      </c>
      <c r="J29" s="195"/>
      <c r="K29" s="196">
        <v>5.8539999999999998E-3</v>
      </c>
      <c r="L29" s="103"/>
      <c r="M29" s="135" t="s">
        <v>136</v>
      </c>
      <c r="N29" s="173"/>
      <c r="O29" s="136" t="s">
        <v>136</v>
      </c>
      <c r="Q29">
        <f>VLOOKUP(B29,'GAN-8-67-69'!B:G,5,FALSE)</f>
        <v>4.568E-3</v>
      </c>
    </row>
    <row r="30" spans="1:17" x14ac:dyDescent="0.25">
      <c r="A30" s="191" t="s">
        <v>175</v>
      </c>
      <c r="B30" s="192">
        <v>45</v>
      </c>
      <c r="C30" s="193"/>
      <c r="D30" s="175"/>
      <c r="E30" s="194">
        <v>0.27617900000000001</v>
      </c>
      <c r="F30" s="195"/>
      <c r="G30" s="196">
        <v>0.19384599999999999</v>
      </c>
      <c r="H30" s="195"/>
      <c r="I30" s="194">
        <v>7.9469999999999999E-2</v>
      </c>
      <c r="J30" s="195"/>
      <c r="K30" s="196">
        <v>6.336E-2</v>
      </c>
      <c r="L30" s="103"/>
      <c r="M30" s="135">
        <v>7.4185000000000001E-2</v>
      </c>
      <c r="N30" s="173"/>
      <c r="O30" s="136">
        <v>6.0902999999999999E-2</v>
      </c>
      <c r="Q30">
        <f>VLOOKUP(B30,'GAN-8-67-69'!B:G,5,FALSE)</f>
        <v>0.56991000000000003</v>
      </c>
    </row>
    <row r="31" spans="1:17" x14ac:dyDescent="0.25">
      <c r="A31" s="191" t="s">
        <v>176</v>
      </c>
      <c r="B31" s="192">
        <v>46</v>
      </c>
      <c r="C31" s="193">
        <v>490</v>
      </c>
      <c r="D31" s="175"/>
      <c r="E31" s="194"/>
      <c r="F31" s="195"/>
      <c r="G31" s="196" t="s">
        <v>2</v>
      </c>
      <c r="H31" s="195"/>
      <c r="I31" s="194"/>
      <c r="J31" s="195"/>
      <c r="K31" s="196" t="s">
        <v>2</v>
      </c>
      <c r="L31" s="103"/>
      <c r="M31" s="135" t="s">
        <v>136</v>
      </c>
      <c r="N31" s="173"/>
      <c r="O31" s="136" t="s">
        <v>136</v>
      </c>
      <c r="Q31" t="str">
        <f>VLOOKUP(B31,'GAN-8-67-69'!B:G,5,FALSE)</f>
        <v/>
      </c>
    </row>
    <row r="32" spans="1:17" x14ac:dyDescent="0.25">
      <c r="A32" s="191" t="s">
        <v>177</v>
      </c>
      <c r="B32" s="192">
        <v>47</v>
      </c>
      <c r="C32" s="193"/>
      <c r="D32" s="175"/>
      <c r="E32" s="194">
        <v>4.2528999999999997E-2</v>
      </c>
      <c r="F32" s="195"/>
      <c r="G32" s="196">
        <v>2.9850999999999999E-2</v>
      </c>
      <c r="H32" s="195"/>
      <c r="I32" s="194">
        <v>1.0534999999999999E-2</v>
      </c>
      <c r="J32" s="195"/>
      <c r="K32" s="196">
        <v>8.3990000000000002E-3</v>
      </c>
      <c r="L32" s="103"/>
      <c r="M32" s="135" t="s">
        <v>136</v>
      </c>
      <c r="N32" s="173"/>
      <c r="O32" s="136" t="s">
        <v>136</v>
      </c>
      <c r="Q32">
        <f>VLOOKUP(B32,'GAN-8-67-69'!B:G,5,FALSE)</f>
        <v>2.6581E-2</v>
      </c>
    </row>
    <row r="33" spans="1:17" x14ac:dyDescent="0.25">
      <c r="A33" s="191" t="s">
        <v>178</v>
      </c>
      <c r="B33" s="192">
        <v>48</v>
      </c>
      <c r="C33" s="193"/>
      <c r="D33" s="175"/>
      <c r="E33" s="194">
        <v>1.391753</v>
      </c>
      <c r="F33" s="195"/>
      <c r="G33" s="196">
        <v>0.97685299999999997</v>
      </c>
      <c r="H33" s="195"/>
      <c r="I33" s="194">
        <v>1.553193</v>
      </c>
      <c r="J33" s="195"/>
      <c r="K33" s="196">
        <v>1.238334</v>
      </c>
      <c r="L33" s="103"/>
      <c r="M33" s="135">
        <v>1.645367</v>
      </c>
      <c r="N33" s="173"/>
      <c r="O33" s="136">
        <v>1.3507899999999999</v>
      </c>
      <c r="Q33">
        <f>VLOOKUP(B33,'GAN-8-67-69'!B:G,5,FALSE)</f>
        <v>0.38573499999999999</v>
      </c>
    </row>
    <row r="34" spans="1:17" x14ac:dyDescent="0.25">
      <c r="A34" s="191" t="s">
        <v>179</v>
      </c>
      <c r="B34" s="192">
        <v>49</v>
      </c>
      <c r="C34" s="193"/>
      <c r="D34" s="175"/>
      <c r="E34" s="194">
        <v>0.336893</v>
      </c>
      <c r="F34" s="195"/>
      <c r="G34" s="196">
        <v>0.236461</v>
      </c>
      <c r="H34" s="195"/>
      <c r="I34" s="194">
        <v>0.254187</v>
      </c>
      <c r="J34" s="195"/>
      <c r="K34" s="196">
        <v>0.20265900000000001</v>
      </c>
      <c r="L34" s="103"/>
      <c r="M34" s="135">
        <v>0.25995400000000002</v>
      </c>
      <c r="N34" s="173"/>
      <c r="O34" s="136">
        <v>0.21341299999999999</v>
      </c>
      <c r="Q34">
        <f>VLOOKUP(B34,'GAN-8-67-69'!B:G,5,FALSE)</f>
        <v>7.6804999999999998E-2</v>
      </c>
    </row>
    <row r="35" spans="1:17" x14ac:dyDescent="0.25">
      <c r="A35" s="191" t="s">
        <v>180</v>
      </c>
      <c r="B35" s="192">
        <v>51</v>
      </c>
      <c r="C35" s="193"/>
      <c r="D35" s="175"/>
      <c r="E35" s="194">
        <v>1.272E-2</v>
      </c>
      <c r="F35" s="195"/>
      <c r="G35" s="196">
        <v>8.9280000000000002E-3</v>
      </c>
      <c r="H35" s="195"/>
      <c r="I35" s="194">
        <v>1.4616000000000001E-2</v>
      </c>
      <c r="J35" s="195"/>
      <c r="K35" s="196">
        <v>1.1653E-2</v>
      </c>
      <c r="L35" s="103"/>
      <c r="M35" s="135">
        <v>4.8700000000000002E-4</v>
      </c>
      <c r="N35" s="173"/>
      <c r="O35" s="136">
        <v>4.0000000000000002E-4</v>
      </c>
      <c r="Q35">
        <f>VLOOKUP(B35,'GAN-8-67-69'!B:G,5,FALSE)</f>
        <v>8.2114999999999994E-2</v>
      </c>
    </row>
    <row r="36" spans="1:17" x14ac:dyDescent="0.25">
      <c r="A36" s="191" t="s">
        <v>181</v>
      </c>
      <c r="B36" s="192">
        <v>52</v>
      </c>
      <c r="C36" s="193"/>
      <c r="D36" s="175"/>
      <c r="E36" s="194">
        <v>0.209372</v>
      </c>
      <c r="F36" s="195"/>
      <c r="G36" s="196">
        <v>0.146955</v>
      </c>
      <c r="H36" s="195"/>
      <c r="I36" s="194">
        <v>0.14913599999999999</v>
      </c>
      <c r="J36" s="195"/>
      <c r="K36" s="196">
        <v>0.118904</v>
      </c>
      <c r="L36" s="103"/>
      <c r="M36" s="135">
        <v>0.160223</v>
      </c>
      <c r="N36" s="173"/>
      <c r="O36" s="136">
        <v>0.13153799999999999</v>
      </c>
      <c r="Q36">
        <f>VLOOKUP(B36,'GAN-8-67-69'!B:G,5,FALSE)</f>
        <v>0.62242299999999995</v>
      </c>
    </row>
    <row r="37" spans="1:17" x14ac:dyDescent="0.25">
      <c r="A37" s="191" t="s">
        <v>182</v>
      </c>
      <c r="B37" s="192">
        <v>53</v>
      </c>
      <c r="C37" s="193"/>
      <c r="D37" s="175"/>
      <c r="E37" s="194">
        <v>7.4196999999999999E-2</v>
      </c>
      <c r="F37" s="195"/>
      <c r="G37" s="196">
        <v>5.2077999999999999E-2</v>
      </c>
      <c r="H37" s="195"/>
      <c r="I37" s="194">
        <v>5.1409000000000003E-2</v>
      </c>
      <c r="J37" s="195"/>
      <c r="K37" s="196">
        <v>4.0987000000000003E-2</v>
      </c>
      <c r="L37" s="103"/>
      <c r="M37" s="135">
        <v>5.5051000000000003E-2</v>
      </c>
      <c r="N37" s="173"/>
      <c r="O37" s="136">
        <v>4.5194999999999999E-2</v>
      </c>
      <c r="Q37">
        <f>VLOOKUP(B37,'GAN-8-67-69'!B:G,5,FALSE)</f>
        <v>0.30234299999999997</v>
      </c>
    </row>
    <row r="38" spans="1:17" x14ac:dyDescent="0.25">
      <c r="A38" s="191" t="s">
        <v>183</v>
      </c>
      <c r="B38" s="192">
        <v>55</v>
      </c>
      <c r="C38" s="193"/>
      <c r="D38" s="175"/>
      <c r="E38" s="194">
        <v>1.1119E-2</v>
      </c>
      <c r="F38" s="195"/>
      <c r="G38" s="196">
        <v>7.8040000000000002E-3</v>
      </c>
      <c r="H38" s="195"/>
      <c r="I38" s="194">
        <v>9.6729999999999993E-3</v>
      </c>
      <c r="J38" s="195"/>
      <c r="K38" s="196">
        <v>7.7120000000000001E-3</v>
      </c>
      <c r="L38" s="103"/>
      <c r="M38" s="135" t="s">
        <v>136</v>
      </c>
      <c r="N38" s="173"/>
      <c r="O38" s="136" t="s">
        <v>136</v>
      </c>
      <c r="Q38">
        <f>VLOOKUP(B38,'GAN-8-67-69'!B:G,5,FALSE)</f>
        <v>5.1790999999999997E-2</v>
      </c>
    </row>
    <row r="39" spans="1:17" x14ac:dyDescent="0.25">
      <c r="A39" s="191" t="s">
        <v>184</v>
      </c>
      <c r="B39" s="192">
        <v>56</v>
      </c>
      <c r="C39" s="193"/>
      <c r="D39" s="175"/>
      <c r="E39" s="194">
        <v>1.5762999999999999E-2</v>
      </c>
      <c r="F39" s="195"/>
      <c r="G39" s="196">
        <v>1.1063999999999999E-2</v>
      </c>
      <c r="H39" s="195"/>
      <c r="I39" s="194">
        <v>5.0199999999999995E-4</v>
      </c>
      <c r="J39" s="195"/>
      <c r="K39" s="196">
        <v>4.0000000000000002E-4</v>
      </c>
      <c r="L39" s="103"/>
      <c r="M39" s="135" t="s">
        <v>136</v>
      </c>
      <c r="N39" s="173"/>
      <c r="O39" s="136" t="s">
        <v>136</v>
      </c>
      <c r="Q39">
        <f>VLOOKUP(B39,'GAN-8-67-69'!B:G,5,FALSE)</f>
        <v>4.0028000000000001E-2</v>
      </c>
    </row>
    <row r="40" spans="1:17" x14ac:dyDescent="0.25">
      <c r="A40" s="191" t="s">
        <v>185</v>
      </c>
      <c r="B40" s="192">
        <v>61</v>
      </c>
      <c r="C40" s="193"/>
      <c r="D40" s="175"/>
      <c r="E40" s="194">
        <v>5.8592999999999999E-2</v>
      </c>
      <c r="F40" s="195"/>
      <c r="G40" s="196">
        <v>4.1126000000000003E-2</v>
      </c>
      <c r="H40" s="197"/>
      <c r="I40" s="194">
        <v>1.3894E-2</v>
      </c>
      <c r="J40" s="195"/>
      <c r="K40" s="196">
        <v>1.1077E-2</v>
      </c>
      <c r="L40" s="103"/>
      <c r="M40" s="135" t="s">
        <v>136</v>
      </c>
      <c r="N40" s="173"/>
      <c r="O40" s="136" t="s">
        <v>136</v>
      </c>
      <c r="Q40">
        <f>VLOOKUP(B40,'GAN-8-67-69'!B:G,5,FALSE)</f>
        <v>1.6534E-2</v>
      </c>
    </row>
    <row r="41" spans="1:17" x14ac:dyDescent="0.25">
      <c r="A41" s="191" t="s">
        <v>186</v>
      </c>
      <c r="B41" s="192">
        <v>62</v>
      </c>
      <c r="C41" s="193"/>
      <c r="D41" s="175"/>
      <c r="E41" s="194">
        <v>0.601854</v>
      </c>
      <c r="F41" s="195"/>
      <c r="G41" s="196">
        <v>0.422433</v>
      </c>
      <c r="H41" s="197"/>
      <c r="I41" s="194">
        <v>0.27889399999999998</v>
      </c>
      <c r="J41" s="195"/>
      <c r="K41" s="196">
        <v>0.222357</v>
      </c>
      <c r="L41" s="103"/>
      <c r="M41" s="135">
        <v>0.274951</v>
      </c>
      <c r="N41" s="173"/>
      <c r="O41" s="136">
        <v>0.22572500000000001</v>
      </c>
      <c r="Q41">
        <f>VLOOKUP(B41,'GAN-8-67-69'!B:G,5,FALSE)</f>
        <v>0.72298200000000001</v>
      </c>
    </row>
    <row r="42" spans="1:17" x14ac:dyDescent="0.25">
      <c r="A42" s="191" t="s">
        <v>187</v>
      </c>
      <c r="B42" s="192">
        <v>64</v>
      </c>
      <c r="C42" s="193"/>
      <c r="D42" s="175"/>
      <c r="E42" s="194">
        <v>0.81248100000000001</v>
      </c>
      <c r="F42" s="195"/>
      <c r="G42" s="196">
        <v>0.57027000000000005</v>
      </c>
      <c r="H42" s="197"/>
      <c r="I42" s="194">
        <v>0.51007000000000002</v>
      </c>
      <c r="J42" s="195"/>
      <c r="K42" s="196">
        <v>0.40666999999999998</v>
      </c>
      <c r="L42" s="103"/>
      <c r="M42" s="135">
        <v>0.48284100000000002</v>
      </c>
      <c r="N42" s="173"/>
      <c r="O42" s="136">
        <v>0.39639600000000003</v>
      </c>
      <c r="Q42">
        <f>VLOOKUP(B42,'GAN-8-67-69'!B:G,5,FALSE)</f>
        <v>0.28034100000000001</v>
      </c>
    </row>
    <row r="43" spans="1:17" x14ac:dyDescent="0.25">
      <c r="A43" s="191" t="s">
        <v>188</v>
      </c>
      <c r="B43" s="192">
        <v>65</v>
      </c>
      <c r="C43" s="193"/>
      <c r="D43" s="175"/>
      <c r="E43" s="194">
        <v>0.34086100000000003</v>
      </c>
      <c r="F43" s="195"/>
      <c r="G43" s="196">
        <v>0.23924599999999999</v>
      </c>
      <c r="H43" s="197"/>
      <c r="I43" s="194">
        <v>0.28423599999999999</v>
      </c>
      <c r="J43" s="195"/>
      <c r="K43" s="196">
        <v>0.22661600000000001</v>
      </c>
      <c r="L43" s="103"/>
      <c r="M43" s="135">
        <v>0.29851800000000001</v>
      </c>
      <c r="N43" s="173"/>
      <c r="O43" s="136">
        <v>0.24507300000000001</v>
      </c>
      <c r="Q43">
        <f>VLOOKUP(B43,'GAN-8-67-69'!B:G,5,FALSE)</f>
        <v>0.65024700000000002</v>
      </c>
    </row>
    <row r="44" spans="1:17" x14ac:dyDescent="0.25">
      <c r="A44" s="191" t="s">
        <v>189</v>
      </c>
      <c r="B44" s="192">
        <v>66</v>
      </c>
      <c r="C44" s="193"/>
      <c r="D44" s="175"/>
      <c r="E44" s="194">
        <v>2.6408000000000001E-2</v>
      </c>
      <c r="F44" s="195"/>
      <c r="G44" s="196">
        <v>1.8534999999999999E-2</v>
      </c>
      <c r="H44" s="197"/>
      <c r="I44" s="194">
        <v>1.2657E-2</v>
      </c>
      <c r="J44" s="195"/>
      <c r="K44" s="196">
        <v>1.0090999999999999E-2</v>
      </c>
      <c r="L44" s="103"/>
      <c r="M44" s="135" t="s">
        <v>136</v>
      </c>
      <c r="N44" s="173"/>
      <c r="O44" s="136" t="s">
        <v>136</v>
      </c>
      <c r="Q44">
        <f>VLOOKUP(B44,'GAN-8-67-69'!B:G,5,FALSE)</f>
        <v>7.4503E-2</v>
      </c>
    </row>
    <row r="45" spans="1:17" x14ac:dyDescent="0.25">
      <c r="A45" s="191" t="s">
        <v>190</v>
      </c>
      <c r="B45" s="192">
        <v>67</v>
      </c>
      <c r="C45" s="193"/>
      <c r="D45" s="175"/>
      <c r="E45" s="194">
        <v>2.689E-3</v>
      </c>
      <c r="F45" s="195"/>
      <c r="G45" s="196">
        <v>1.887E-3</v>
      </c>
      <c r="H45" s="195"/>
      <c r="I45" s="194">
        <v>2.9239999999999999E-3</v>
      </c>
      <c r="J45" s="195"/>
      <c r="K45" s="196">
        <v>2.3310000000000002E-3</v>
      </c>
      <c r="L45" s="103"/>
      <c r="M45" s="135" t="s">
        <v>136</v>
      </c>
      <c r="N45" s="173"/>
      <c r="O45" s="136" t="s">
        <v>136</v>
      </c>
      <c r="Q45">
        <f>VLOOKUP(B45,'GAN-8-67-69'!B:G,5,FALSE)</f>
        <v>6.019E-3</v>
      </c>
    </row>
    <row r="46" spans="1:17" x14ac:dyDescent="0.25">
      <c r="A46" s="191" t="s">
        <v>191</v>
      </c>
      <c r="B46" s="192">
        <v>69</v>
      </c>
      <c r="C46" s="193"/>
      <c r="D46" s="175"/>
      <c r="E46" s="194">
        <v>1.5161000000000001E-2</v>
      </c>
      <c r="F46" s="195"/>
      <c r="G46" s="196">
        <v>1.0640999999999999E-2</v>
      </c>
      <c r="H46" s="197"/>
      <c r="I46" s="194">
        <v>3.2780000000000001E-3</v>
      </c>
      <c r="J46" s="195"/>
      <c r="K46" s="196">
        <v>2.6129999999999999E-3</v>
      </c>
      <c r="L46" s="103"/>
      <c r="M46" s="135">
        <v>4.496E-3</v>
      </c>
      <c r="N46" s="173"/>
      <c r="O46" s="136">
        <v>3.6909999999999998E-3</v>
      </c>
      <c r="Q46">
        <f>VLOOKUP(B46,'GAN-8-67-69'!B:G,5,FALSE)</f>
        <v>2.8160999999999999E-2</v>
      </c>
    </row>
    <row r="47" spans="1:17" x14ac:dyDescent="0.25">
      <c r="A47" s="191" t="s">
        <v>192</v>
      </c>
      <c r="B47" s="192">
        <v>71</v>
      </c>
      <c r="C47" s="193"/>
      <c r="D47" s="175"/>
      <c r="E47" s="194">
        <v>1.4305999999999999E-2</v>
      </c>
      <c r="F47" s="195"/>
      <c r="G47" s="196">
        <v>1.0041E-2</v>
      </c>
      <c r="H47" s="197"/>
      <c r="I47" s="194">
        <v>1.8220000000000001E-3</v>
      </c>
      <c r="J47" s="195"/>
      <c r="K47" s="196">
        <v>1.4530000000000001E-3</v>
      </c>
      <c r="L47" s="103"/>
      <c r="M47" s="135" t="s">
        <v>136</v>
      </c>
      <c r="N47" s="173"/>
      <c r="O47" s="136" t="s">
        <v>136</v>
      </c>
      <c r="Q47">
        <f>VLOOKUP(B47,'GAN-8-67-69'!B:G,5,FALSE)</f>
        <v>1.0123E-2</v>
      </c>
    </row>
    <row r="48" spans="1:17" x14ac:dyDescent="0.25">
      <c r="A48" s="191" t="s">
        <v>193</v>
      </c>
      <c r="B48" s="192">
        <v>72</v>
      </c>
      <c r="C48" s="193"/>
      <c r="D48" s="175"/>
      <c r="E48" s="194">
        <v>3.4546220000000001</v>
      </c>
      <c r="F48" s="195"/>
      <c r="G48" s="196">
        <v>2.4247529999999999</v>
      </c>
      <c r="H48" s="197"/>
      <c r="I48" s="194">
        <v>3.4019539999999999</v>
      </c>
      <c r="J48" s="195"/>
      <c r="K48" s="196">
        <v>2.7123189999999999</v>
      </c>
      <c r="L48" s="103"/>
      <c r="M48" s="135">
        <v>3.5795129999999999</v>
      </c>
      <c r="N48" s="173"/>
      <c r="O48" s="136">
        <v>2.9386580000000002</v>
      </c>
      <c r="Q48">
        <f>VLOOKUP(B48,'GAN-8-67-69'!B:G,5,FALSE)</f>
        <v>1.8293489999999999</v>
      </c>
    </row>
    <row r="49" spans="1:17" x14ac:dyDescent="0.25">
      <c r="A49" s="191" t="s">
        <v>194</v>
      </c>
      <c r="B49" s="192">
        <v>73</v>
      </c>
      <c r="C49" s="193"/>
      <c r="D49" s="175"/>
      <c r="E49" s="194">
        <v>3.4979999999999998E-3</v>
      </c>
      <c r="F49" s="195"/>
      <c r="G49" s="196">
        <v>2.4550000000000002E-3</v>
      </c>
      <c r="H49" s="197"/>
      <c r="I49" s="194">
        <v>6.4190000000000002E-3</v>
      </c>
      <c r="J49" s="195"/>
      <c r="K49" s="196">
        <v>5.1180000000000002E-3</v>
      </c>
      <c r="L49" s="103"/>
      <c r="M49" s="135">
        <v>7.8989999999999998E-3</v>
      </c>
      <c r="N49" s="173"/>
      <c r="O49" s="136">
        <v>6.4850000000000003E-3</v>
      </c>
      <c r="Q49">
        <f>VLOOKUP(B49,'GAN-8-67-69'!B:G,5,FALSE)</f>
        <v>1.4128999999999999E-2</v>
      </c>
    </row>
    <row r="50" spans="1:17" x14ac:dyDescent="0.25">
      <c r="A50" s="191" t="s">
        <v>195</v>
      </c>
      <c r="B50" s="192">
        <v>74</v>
      </c>
      <c r="C50" s="193"/>
      <c r="D50" s="175"/>
      <c r="E50" s="194">
        <v>4.1938000000000003E-2</v>
      </c>
      <c r="F50" s="195"/>
      <c r="G50" s="196">
        <v>2.9436E-2</v>
      </c>
      <c r="H50" s="195"/>
      <c r="I50" s="194">
        <v>2.9735999999999999E-2</v>
      </c>
      <c r="J50" s="195"/>
      <c r="K50" s="196">
        <v>2.3708E-2</v>
      </c>
      <c r="L50" s="103"/>
      <c r="M50" s="135">
        <v>3.1233E-2</v>
      </c>
      <c r="N50" s="173"/>
      <c r="O50" s="136">
        <v>2.5641000000000001E-2</v>
      </c>
      <c r="Q50">
        <f>VLOOKUP(B50,'GAN-8-67-69'!B:G,5,FALSE)</f>
        <v>6.2147000000000001E-2</v>
      </c>
    </row>
    <row r="51" spans="1:17" x14ac:dyDescent="0.25">
      <c r="A51" s="191" t="s">
        <v>196</v>
      </c>
      <c r="B51" s="192">
        <v>76</v>
      </c>
      <c r="C51" s="193"/>
      <c r="D51" s="175"/>
      <c r="E51" s="194">
        <v>0.72370999999999996</v>
      </c>
      <c r="F51" s="195"/>
      <c r="G51" s="196">
        <v>0.50796200000000002</v>
      </c>
      <c r="H51" s="197"/>
      <c r="I51" s="194">
        <v>0.34077800000000003</v>
      </c>
      <c r="J51" s="195"/>
      <c r="K51" s="196">
        <v>0.27169599999999999</v>
      </c>
      <c r="L51" s="103"/>
      <c r="M51" s="135">
        <v>0.328152</v>
      </c>
      <c r="N51" s="173"/>
      <c r="O51" s="136">
        <v>0.26940199999999997</v>
      </c>
      <c r="Q51">
        <f>VLOOKUP(B51,'GAN-8-67-69'!B:G,5,FALSE)</f>
        <v>0.38347100000000001</v>
      </c>
    </row>
    <row r="52" spans="1:17" x14ac:dyDescent="0.25">
      <c r="A52" s="191" t="s">
        <v>197</v>
      </c>
      <c r="B52" s="192">
        <v>78</v>
      </c>
      <c r="C52" s="193">
        <v>490</v>
      </c>
      <c r="D52" s="175"/>
      <c r="E52" s="194"/>
      <c r="F52" s="195"/>
      <c r="G52" s="196" t="s">
        <v>2</v>
      </c>
      <c r="H52" s="197"/>
      <c r="I52" s="194"/>
      <c r="J52" s="195"/>
      <c r="K52" s="196" t="s">
        <v>2</v>
      </c>
      <c r="L52" s="103"/>
      <c r="M52" s="135" t="s">
        <v>136</v>
      </c>
      <c r="N52" s="173"/>
      <c r="O52" s="136" t="s">
        <v>136</v>
      </c>
      <c r="Q52" t="str">
        <f>VLOOKUP(B52,'GAN-8-67-69'!B:G,5,FALSE)</f>
        <v/>
      </c>
    </row>
    <row r="53" spans="1:17" x14ac:dyDescent="0.25">
      <c r="A53" s="191" t="s">
        <v>198</v>
      </c>
      <c r="B53" s="192">
        <v>81</v>
      </c>
      <c r="C53" s="193"/>
      <c r="D53" s="175"/>
      <c r="E53" s="194">
        <v>2.1645999999999999E-2</v>
      </c>
      <c r="F53" s="195"/>
      <c r="G53" s="196">
        <v>1.5193E-2</v>
      </c>
      <c r="H53" s="197"/>
      <c r="I53" s="194">
        <v>9.0860000000000003E-3</v>
      </c>
      <c r="J53" s="195"/>
      <c r="K53" s="196">
        <v>7.2439999999999996E-3</v>
      </c>
      <c r="L53" s="103"/>
      <c r="M53" s="135" t="s">
        <v>136</v>
      </c>
      <c r="N53" s="173"/>
      <c r="O53" s="136" t="s">
        <v>136</v>
      </c>
      <c r="Q53">
        <f>VLOOKUP(B53,'GAN-8-67-69'!B:G,5,FALSE)</f>
        <v>3.7286E-2</v>
      </c>
    </row>
    <row r="54" spans="1:17" x14ac:dyDescent="0.25">
      <c r="A54" s="191" t="s">
        <v>199</v>
      </c>
      <c r="B54" s="192">
        <v>82</v>
      </c>
      <c r="C54" s="193"/>
      <c r="D54" s="175"/>
      <c r="E54" s="194">
        <v>0.58353600000000005</v>
      </c>
      <c r="F54" s="195"/>
      <c r="G54" s="196">
        <v>0.409576</v>
      </c>
      <c r="H54" s="195"/>
      <c r="I54" s="194">
        <v>0.409107</v>
      </c>
      <c r="J54" s="195"/>
      <c r="K54" s="196">
        <v>0.32617400000000002</v>
      </c>
      <c r="L54" s="103"/>
      <c r="M54" s="135">
        <v>0.41814499999999999</v>
      </c>
      <c r="N54" s="173"/>
      <c r="O54" s="136">
        <v>0.343283</v>
      </c>
      <c r="Q54">
        <f>VLOOKUP(B54,'GAN-8-67-69'!B:G,5,FALSE)</f>
        <v>0.62783999999999995</v>
      </c>
    </row>
    <row r="55" spans="1:17" x14ac:dyDescent="0.25">
      <c r="A55" s="191" t="s">
        <v>200</v>
      </c>
      <c r="B55" s="192">
        <v>86</v>
      </c>
      <c r="C55" s="193"/>
      <c r="D55" s="175"/>
      <c r="E55" s="194">
        <v>1.1609529999999999</v>
      </c>
      <c r="F55" s="195"/>
      <c r="G55" s="196">
        <v>0.81485700000000005</v>
      </c>
      <c r="H55" s="197"/>
      <c r="I55" s="194">
        <v>0.98556900000000003</v>
      </c>
      <c r="J55" s="195"/>
      <c r="K55" s="196">
        <v>0.78577699999999995</v>
      </c>
      <c r="L55" s="103"/>
      <c r="M55" s="135">
        <v>1.0303910000000001</v>
      </c>
      <c r="N55" s="173"/>
      <c r="O55" s="136">
        <v>0.845916</v>
      </c>
      <c r="Q55">
        <f>VLOOKUP(B55,'GAN-8-67-69'!B:G,5,FALSE)</f>
        <v>0.74739100000000003</v>
      </c>
    </row>
    <row r="56" spans="1:17" x14ac:dyDescent="0.25">
      <c r="A56" s="191" t="s">
        <v>201</v>
      </c>
      <c r="B56" s="192">
        <v>88</v>
      </c>
      <c r="C56" s="193"/>
      <c r="D56" s="175"/>
      <c r="E56" s="194">
        <v>0.38953500000000002</v>
      </c>
      <c r="F56" s="195"/>
      <c r="G56" s="196">
        <v>0.27340900000000001</v>
      </c>
      <c r="H56" s="195"/>
      <c r="I56" s="194">
        <v>0.26446500000000001</v>
      </c>
      <c r="J56" s="195"/>
      <c r="K56" s="196">
        <v>0.21085300000000001</v>
      </c>
      <c r="L56" s="103"/>
      <c r="M56" s="135">
        <v>0.21725800000000001</v>
      </c>
      <c r="N56" s="173"/>
      <c r="O56" s="136">
        <v>0.17836099999999999</v>
      </c>
      <c r="Q56">
        <f>VLOOKUP(B56,'GAN-8-67-69'!B:G,5,FALSE)</f>
        <v>1.2507809999999999</v>
      </c>
    </row>
    <row r="57" spans="1:17" x14ac:dyDescent="0.25">
      <c r="A57" s="191" t="s">
        <v>202</v>
      </c>
      <c r="B57" s="192">
        <v>89</v>
      </c>
      <c r="C57" s="193"/>
      <c r="D57" s="175"/>
      <c r="E57" s="194">
        <v>3.4331E-2</v>
      </c>
      <c r="F57" s="195"/>
      <c r="G57" s="196">
        <v>2.4095999999999999E-2</v>
      </c>
      <c r="H57" s="197"/>
      <c r="I57" s="194">
        <v>9.6349999999999995E-3</v>
      </c>
      <c r="J57" s="195"/>
      <c r="K57" s="196">
        <v>7.6819999999999996E-3</v>
      </c>
      <c r="L57" s="103"/>
      <c r="M57" s="135" t="s">
        <v>136</v>
      </c>
      <c r="N57" s="173"/>
      <c r="O57" s="136" t="s">
        <v>136</v>
      </c>
      <c r="Q57">
        <f>VLOOKUP(B57,'GAN-8-67-69'!B:G,5,FALSE)</f>
        <v>4.7921999999999999E-2</v>
      </c>
    </row>
    <row r="58" spans="1:17" x14ac:dyDescent="0.25">
      <c r="A58" s="191" t="s">
        <v>203</v>
      </c>
      <c r="B58" s="192">
        <v>92</v>
      </c>
      <c r="C58" s="193"/>
      <c r="D58" s="175"/>
      <c r="E58" s="194">
        <v>8.9854000000000003E-2</v>
      </c>
      <c r="F58" s="195"/>
      <c r="G58" s="196">
        <v>6.3066999999999998E-2</v>
      </c>
      <c r="H58" s="197"/>
      <c r="I58" s="194">
        <v>2.6646E-2</v>
      </c>
      <c r="J58" s="195"/>
      <c r="K58" s="196">
        <v>2.1243999999999999E-2</v>
      </c>
      <c r="L58" s="103"/>
      <c r="M58" s="135">
        <v>2.4785999999999999E-2</v>
      </c>
      <c r="N58" s="173"/>
      <c r="O58" s="136">
        <v>2.0348000000000002E-2</v>
      </c>
      <c r="Q58">
        <f>VLOOKUP(B58,'GAN-8-67-69'!B:G,5,FALSE)</f>
        <v>0.14485600000000001</v>
      </c>
    </row>
    <row r="59" spans="1:17" x14ac:dyDescent="0.25">
      <c r="A59" s="191" t="s">
        <v>204</v>
      </c>
      <c r="B59" s="192">
        <v>93</v>
      </c>
      <c r="C59" s="193"/>
      <c r="D59" s="175"/>
      <c r="E59" s="194">
        <v>2.893545</v>
      </c>
      <c r="F59" s="195"/>
      <c r="G59" s="196">
        <v>2.0309409999999999</v>
      </c>
      <c r="H59" s="197"/>
      <c r="I59" s="194">
        <v>2.0928119999999999</v>
      </c>
      <c r="J59" s="195"/>
      <c r="K59" s="196">
        <v>1.6685620000000001</v>
      </c>
      <c r="L59" s="103"/>
      <c r="M59" s="135">
        <v>2.3111320000000002</v>
      </c>
      <c r="N59" s="173"/>
      <c r="O59" s="136">
        <v>1.8973599999999999</v>
      </c>
      <c r="Q59">
        <f>VLOOKUP(B59,'GAN-8-67-69'!B:G,5,FALSE)</f>
        <v>0.40084900000000001</v>
      </c>
    </row>
    <row r="60" spans="1:17" x14ac:dyDescent="0.25">
      <c r="A60" s="191" t="s">
        <v>205</v>
      </c>
      <c r="B60" s="192">
        <v>94</v>
      </c>
      <c r="C60" s="193"/>
      <c r="D60" s="175"/>
      <c r="E60" s="194">
        <v>2.0393999999999999E-2</v>
      </c>
      <c r="F60" s="195"/>
      <c r="G60" s="196">
        <v>1.4314E-2</v>
      </c>
      <c r="H60" s="197"/>
      <c r="I60" s="194">
        <v>5.0199999999999995E-4</v>
      </c>
      <c r="J60" s="195"/>
      <c r="K60" s="196">
        <v>4.0000000000000002E-4</v>
      </c>
      <c r="L60" s="103"/>
      <c r="M60" s="135" t="s">
        <v>136</v>
      </c>
      <c r="N60" s="173"/>
      <c r="O60" s="136" t="s">
        <v>136</v>
      </c>
      <c r="Q60">
        <f>VLOOKUP(B60,'GAN-8-67-69'!B:G,5,FALSE)</f>
        <v>3.1864000000000003E-2</v>
      </c>
    </row>
    <row r="61" spans="1:17" x14ac:dyDescent="0.25">
      <c r="A61" s="191" t="s">
        <v>206</v>
      </c>
      <c r="B61" s="192">
        <v>96</v>
      </c>
      <c r="C61" s="193"/>
      <c r="D61" s="175"/>
      <c r="E61" s="194">
        <v>6.1762999999999998E-2</v>
      </c>
      <c r="F61" s="195"/>
      <c r="G61" s="196">
        <v>4.3351000000000001E-2</v>
      </c>
      <c r="H61" s="197"/>
      <c r="I61" s="194">
        <v>2.6127999999999998E-2</v>
      </c>
      <c r="J61" s="195"/>
      <c r="K61" s="196">
        <v>2.0830999999999999E-2</v>
      </c>
      <c r="L61" s="103"/>
      <c r="M61" s="135">
        <v>2.7975E-2</v>
      </c>
      <c r="N61" s="173"/>
      <c r="O61" s="136">
        <v>2.2967000000000001E-2</v>
      </c>
      <c r="Q61">
        <f>VLOOKUP(B61,'GAN-8-67-69'!B:G,5,FALSE)</f>
        <v>0.206146</v>
      </c>
    </row>
    <row r="62" spans="1:17" x14ac:dyDescent="0.25">
      <c r="A62" s="191" t="s">
        <v>207</v>
      </c>
      <c r="B62" s="192">
        <v>97</v>
      </c>
      <c r="C62" s="193"/>
      <c r="D62" s="175"/>
      <c r="E62" s="194">
        <v>3.245E-2</v>
      </c>
      <c r="F62" s="195"/>
      <c r="G62" s="196">
        <v>2.2776000000000001E-2</v>
      </c>
      <c r="H62" s="197"/>
      <c r="I62" s="194">
        <v>2.7084E-2</v>
      </c>
      <c r="J62" s="195"/>
      <c r="K62" s="196">
        <v>2.1593999999999999E-2</v>
      </c>
      <c r="L62" s="103"/>
      <c r="M62" s="135" t="s">
        <v>136</v>
      </c>
      <c r="N62" s="173"/>
      <c r="O62" s="136" t="s">
        <v>136</v>
      </c>
      <c r="Q62">
        <f>VLOOKUP(B62,'GAN-8-67-69'!B:G,5,FALSE)</f>
        <v>7.4214000000000002E-2</v>
      </c>
    </row>
    <row r="63" spans="1:17" x14ac:dyDescent="0.25">
      <c r="A63" s="191" t="s">
        <v>208</v>
      </c>
      <c r="B63" s="192">
        <v>101</v>
      </c>
      <c r="C63" s="193"/>
      <c r="D63" s="175"/>
      <c r="E63" s="194">
        <v>3.826E-3</v>
      </c>
      <c r="F63" s="195"/>
      <c r="G63" s="196">
        <v>2.6849999999999999E-3</v>
      </c>
      <c r="H63" s="195"/>
      <c r="I63" s="194">
        <v>6.2799999999999998E-4</v>
      </c>
      <c r="J63" s="195"/>
      <c r="K63" s="196">
        <v>5.0100000000000003E-4</v>
      </c>
      <c r="L63" s="103"/>
      <c r="M63" s="135" t="s">
        <v>136</v>
      </c>
      <c r="N63" s="173"/>
      <c r="O63" s="136" t="s">
        <v>136</v>
      </c>
      <c r="Q63">
        <f>VLOOKUP(B63,'GAN-8-67-69'!B:G,5,FALSE)</f>
        <v>1.5282E-2</v>
      </c>
    </row>
    <row r="64" spans="1:17" x14ac:dyDescent="0.25">
      <c r="A64" s="191" t="s">
        <v>209</v>
      </c>
      <c r="B64" s="192">
        <v>103</v>
      </c>
      <c r="C64" s="193"/>
      <c r="D64" s="175"/>
      <c r="E64" s="194">
        <v>1.377E-3</v>
      </c>
      <c r="F64" s="195"/>
      <c r="G64" s="196">
        <v>9.6599999999999995E-4</v>
      </c>
      <c r="H64" s="197"/>
      <c r="I64" s="194">
        <v>6.7390000000000002E-3</v>
      </c>
      <c r="J64" s="195"/>
      <c r="K64" s="196">
        <v>5.3730000000000002E-3</v>
      </c>
      <c r="L64" s="103"/>
      <c r="M64" s="135" t="s">
        <v>136</v>
      </c>
      <c r="N64" s="173"/>
      <c r="O64" s="136" t="s">
        <v>136</v>
      </c>
      <c r="Q64">
        <f>VLOOKUP(B64,'GAN-8-67-69'!B:G,5,FALSE)</f>
        <v>3.6139999999999999E-2</v>
      </c>
    </row>
    <row r="65" spans="1:17" x14ac:dyDescent="0.25">
      <c r="A65" s="191" t="s">
        <v>210</v>
      </c>
      <c r="B65" s="192">
        <v>105</v>
      </c>
      <c r="C65" s="193"/>
      <c r="D65" s="175"/>
      <c r="E65" s="194">
        <v>5.0610000000000004E-3</v>
      </c>
      <c r="F65" s="195"/>
      <c r="G65" s="196">
        <v>3.552E-3</v>
      </c>
      <c r="H65" s="197"/>
      <c r="I65" s="194">
        <v>2.5730000000000002E-3</v>
      </c>
      <c r="J65" s="195"/>
      <c r="K65" s="196">
        <v>2.0509999999999999E-3</v>
      </c>
      <c r="L65" s="103"/>
      <c r="M65" s="135" t="s">
        <v>136</v>
      </c>
      <c r="N65" s="173"/>
      <c r="O65" s="136" t="s">
        <v>136</v>
      </c>
      <c r="Q65">
        <f>VLOOKUP(B65,'GAN-8-67-69'!B:G,5,FALSE)</f>
        <v>2.8969000000000002E-2</v>
      </c>
    </row>
    <row r="66" spans="1:17" x14ac:dyDescent="0.25">
      <c r="A66" s="191" t="s">
        <v>211</v>
      </c>
      <c r="B66" s="192">
        <v>106</v>
      </c>
      <c r="C66" s="193"/>
      <c r="D66" s="175"/>
      <c r="E66" s="194">
        <v>5.6999999999999998E-4</v>
      </c>
      <c r="F66" s="195"/>
      <c r="G66" s="196">
        <v>4.0000000000000002E-4</v>
      </c>
      <c r="H66" s="197"/>
      <c r="I66" s="194">
        <v>5.0199999999999995E-4</v>
      </c>
      <c r="J66" s="195"/>
      <c r="K66" s="196">
        <v>4.0000000000000002E-4</v>
      </c>
      <c r="L66" s="103"/>
      <c r="M66" s="135" t="s">
        <v>136</v>
      </c>
      <c r="N66" s="173"/>
      <c r="O66" s="136" t="s">
        <v>136</v>
      </c>
      <c r="Q66">
        <f>VLOOKUP(B66,'GAN-8-67-69'!B:G,5,FALSE)</f>
        <v>0.13577400000000001</v>
      </c>
    </row>
    <row r="67" spans="1:17" x14ac:dyDescent="0.25">
      <c r="A67" s="191" t="s">
        <v>650</v>
      </c>
      <c r="B67" s="192">
        <v>112</v>
      </c>
      <c r="C67" s="193"/>
      <c r="D67" s="175"/>
      <c r="E67" s="194">
        <v>1.1683000000000001E-2</v>
      </c>
      <c r="F67" s="195"/>
      <c r="G67" s="196">
        <v>8.2000000000000007E-3</v>
      </c>
      <c r="H67" s="197"/>
      <c r="I67" s="194">
        <v>1.0283E-2</v>
      </c>
      <c r="J67" s="195"/>
      <c r="K67" s="196">
        <v>8.1980000000000004E-3</v>
      </c>
      <c r="L67" s="103"/>
      <c r="M67" s="135" t="s">
        <v>136</v>
      </c>
      <c r="N67" s="173"/>
      <c r="O67" s="136" t="s">
        <v>136</v>
      </c>
      <c r="Q67">
        <f>VLOOKUP(B67,'GAN-8-67-69'!B:G,5,FALSE)</f>
        <v>1.5653E-2</v>
      </c>
    </row>
    <row r="68" spans="1:17" x14ac:dyDescent="0.25">
      <c r="A68" s="191" t="s">
        <v>212</v>
      </c>
      <c r="B68" s="192">
        <v>119</v>
      </c>
      <c r="C68" s="193"/>
      <c r="D68" s="175"/>
      <c r="E68" s="194">
        <v>2.9863000000000001E-2</v>
      </c>
      <c r="F68" s="195"/>
      <c r="G68" s="196">
        <v>2.0959999999999999E-2</v>
      </c>
      <c r="H68" s="195"/>
      <c r="I68" s="194">
        <v>2.1571E-2</v>
      </c>
      <c r="J68" s="195"/>
      <c r="K68" s="196">
        <v>1.7198000000000001E-2</v>
      </c>
      <c r="L68" s="103"/>
      <c r="M68" s="135" t="s">
        <v>136</v>
      </c>
      <c r="N68" s="177"/>
      <c r="O68" s="136" t="s">
        <v>136</v>
      </c>
      <c r="Q68">
        <f>VLOOKUP(B68,'GAN-8-67-69'!B:G,5,FALSE)</f>
        <v>1.5356E-2</v>
      </c>
    </row>
    <row r="69" spans="1:17" x14ac:dyDescent="0.25">
      <c r="A69" s="191" t="s">
        <v>213</v>
      </c>
      <c r="B69" s="192">
        <v>122</v>
      </c>
      <c r="C69" s="193"/>
      <c r="D69" s="175"/>
      <c r="E69" s="194">
        <v>2.6402999999999999E-2</v>
      </c>
      <c r="F69" s="195"/>
      <c r="G69" s="196">
        <v>1.8532E-2</v>
      </c>
      <c r="H69" s="197"/>
      <c r="I69" s="194">
        <v>3.4789999999999999E-3</v>
      </c>
      <c r="J69" s="195"/>
      <c r="K69" s="196">
        <v>2.774E-3</v>
      </c>
      <c r="L69" s="103"/>
      <c r="M69" s="135" t="s">
        <v>136</v>
      </c>
      <c r="N69" s="173"/>
      <c r="O69" s="136" t="s">
        <v>136</v>
      </c>
      <c r="Q69">
        <f>VLOOKUP(B69,'GAN-8-67-69'!B:G,5,FALSE)</f>
        <v>3.4618000000000003E-2</v>
      </c>
    </row>
    <row r="70" spans="1:17" x14ac:dyDescent="0.25">
      <c r="A70" s="191" t="s">
        <v>613</v>
      </c>
      <c r="B70" s="192">
        <v>127</v>
      </c>
      <c r="C70" s="193"/>
      <c r="D70" s="175"/>
      <c r="E70" s="194">
        <v>0.13433100000000001</v>
      </c>
      <c r="F70" s="195"/>
      <c r="G70" s="196">
        <v>9.4284999999999994E-2</v>
      </c>
      <c r="H70" s="197"/>
      <c r="I70" s="194">
        <v>5.1251999999999999E-2</v>
      </c>
      <c r="J70" s="195"/>
      <c r="K70" s="196">
        <v>4.0862000000000002E-2</v>
      </c>
      <c r="L70" s="103"/>
      <c r="M70" s="135" t="s">
        <v>136</v>
      </c>
      <c r="N70" s="173"/>
      <c r="O70" s="136" t="s">
        <v>136</v>
      </c>
      <c r="Q70">
        <f>VLOOKUP(B70,'GAN-8-67-69'!B:G,5,FALSE)</f>
        <v>0.25591799999999998</v>
      </c>
    </row>
    <row r="71" spans="1:17" x14ac:dyDescent="0.25">
      <c r="A71" s="191" t="s">
        <v>214</v>
      </c>
      <c r="B71" s="192">
        <v>128</v>
      </c>
      <c r="C71" s="193"/>
      <c r="D71" s="175"/>
      <c r="E71" s="194">
        <v>5.1339999999999997E-3</v>
      </c>
      <c r="F71" s="195"/>
      <c r="G71" s="196">
        <v>3.6029999999999999E-3</v>
      </c>
      <c r="H71" s="197"/>
      <c r="I71" s="194">
        <v>5.0199999999999995E-4</v>
      </c>
      <c r="J71" s="195"/>
      <c r="K71" s="196">
        <v>4.0000000000000002E-4</v>
      </c>
      <c r="L71" s="103"/>
      <c r="M71" s="135" t="s">
        <v>136</v>
      </c>
      <c r="N71" s="173"/>
      <c r="O71" s="136" t="s">
        <v>136</v>
      </c>
      <c r="Q71">
        <f>VLOOKUP(B71,'GAN-8-67-69'!B:G,5,FALSE)</f>
        <v>2.1478000000000001E-2</v>
      </c>
    </row>
    <row r="72" spans="1:17" x14ac:dyDescent="0.25">
      <c r="A72" s="191" t="s">
        <v>215</v>
      </c>
      <c r="B72" s="192">
        <v>131</v>
      </c>
      <c r="C72" s="193"/>
      <c r="D72" s="175"/>
      <c r="E72" s="194">
        <v>1.1141E-2</v>
      </c>
      <c r="F72" s="195"/>
      <c r="G72" s="196">
        <v>7.8200000000000006E-3</v>
      </c>
      <c r="H72" s="197"/>
      <c r="I72" s="194">
        <v>3.1770000000000001E-3</v>
      </c>
      <c r="J72" s="195"/>
      <c r="K72" s="196">
        <v>2.5330000000000001E-3</v>
      </c>
      <c r="L72" s="103"/>
      <c r="M72" s="135" t="s">
        <v>136</v>
      </c>
      <c r="N72" s="173"/>
      <c r="O72" s="136" t="s">
        <v>136</v>
      </c>
      <c r="Q72">
        <f>VLOOKUP(B72,'GAN-8-67-69'!B:G,5,FALSE)</f>
        <v>9.4450000000000003E-3</v>
      </c>
    </row>
    <row r="73" spans="1:17" x14ac:dyDescent="0.25">
      <c r="A73" s="191" t="s">
        <v>216</v>
      </c>
      <c r="B73" s="192">
        <v>132</v>
      </c>
      <c r="C73" s="193"/>
      <c r="D73" s="175"/>
      <c r="E73" s="194">
        <v>3.6949999999999999E-3</v>
      </c>
      <c r="F73" s="195"/>
      <c r="G73" s="196">
        <v>2.5929999999999998E-3</v>
      </c>
      <c r="H73" s="197"/>
      <c r="I73" s="194">
        <v>5.0199999999999995E-4</v>
      </c>
      <c r="J73" s="195"/>
      <c r="K73" s="196">
        <v>4.0000000000000002E-4</v>
      </c>
      <c r="L73" s="103"/>
      <c r="M73" s="135" t="s">
        <v>136</v>
      </c>
      <c r="N73" s="173"/>
      <c r="O73" s="136" t="s">
        <v>136</v>
      </c>
      <c r="Q73">
        <f>VLOOKUP(B73,'GAN-8-67-69'!B:G,5,FALSE)</f>
        <v>3.192E-3</v>
      </c>
    </row>
    <row r="74" spans="1:17" x14ac:dyDescent="0.25">
      <c r="A74" s="191" t="s">
        <v>217</v>
      </c>
      <c r="B74" s="192">
        <v>137</v>
      </c>
      <c r="C74" s="193"/>
      <c r="D74" s="175"/>
      <c r="E74" s="194">
        <v>0.31989099999999998</v>
      </c>
      <c r="F74" s="195"/>
      <c r="G74" s="196">
        <v>0.224527</v>
      </c>
      <c r="H74" s="197"/>
      <c r="I74" s="194">
        <v>0.17454900000000001</v>
      </c>
      <c r="J74" s="195"/>
      <c r="K74" s="196">
        <v>0.13916500000000001</v>
      </c>
      <c r="L74" s="103"/>
      <c r="M74" s="135" t="s">
        <v>136</v>
      </c>
      <c r="N74" s="173"/>
      <c r="O74" s="136" t="s">
        <v>136</v>
      </c>
      <c r="Q74">
        <f>VLOOKUP(B74,'GAN-8-67-69'!B:G,5,FALSE)</f>
        <v>0.417296</v>
      </c>
    </row>
    <row r="75" spans="1:17" x14ac:dyDescent="0.25">
      <c r="A75" s="191" t="s">
        <v>614</v>
      </c>
      <c r="B75" s="192">
        <v>138</v>
      </c>
      <c r="C75" s="193"/>
      <c r="D75" s="175"/>
      <c r="E75" s="194">
        <v>2.1815999999999999E-2</v>
      </c>
      <c r="F75" s="195"/>
      <c r="G75" s="196">
        <v>1.5311999999999999E-2</v>
      </c>
      <c r="H75" s="195"/>
      <c r="I75" s="194">
        <v>1.1327E-2</v>
      </c>
      <c r="J75" s="195"/>
      <c r="K75" s="196">
        <v>9.0310000000000008E-3</v>
      </c>
      <c r="L75" s="103"/>
      <c r="M75" s="135" t="s">
        <v>136</v>
      </c>
      <c r="N75" s="173"/>
      <c r="O75" s="136" t="s">
        <v>136</v>
      </c>
      <c r="Q75">
        <f>VLOOKUP(B75,'GAN-8-67-69'!B:G,5,FALSE)</f>
        <v>0.13817499999999999</v>
      </c>
    </row>
    <row r="76" spans="1:17" x14ac:dyDescent="0.25">
      <c r="A76" s="191" t="s">
        <v>218</v>
      </c>
      <c r="B76" s="192">
        <v>139</v>
      </c>
      <c r="C76" s="193"/>
      <c r="D76" s="175"/>
      <c r="E76" s="194">
        <v>2.591E-3</v>
      </c>
      <c r="F76" s="195"/>
      <c r="G76" s="196">
        <v>1.8190000000000001E-3</v>
      </c>
      <c r="H76" s="197"/>
      <c r="I76" s="194">
        <v>4.411E-3</v>
      </c>
      <c r="J76" s="195"/>
      <c r="K76" s="196">
        <v>3.5170000000000002E-3</v>
      </c>
      <c r="L76" s="103"/>
      <c r="M76" s="135" t="s">
        <v>136</v>
      </c>
      <c r="N76" s="173"/>
      <c r="O76" s="136" t="s">
        <v>136</v>
      </c>
      <c r="Q76">
        <f>VLOOKUP(B76,'GAN-8-67-69'!B:G,5,FALSE)</f>
        <v>7.6920000000000001E-3</v>
      </c>
    </row>
    <row r="77" spans="1:17" x14ac:dyDescent="0.25">
      <c r="A77" s="191" t="s">
        <v>219</v>
      </c>
      <c r="B77" s="192">
        <v>142</v>
      </c>
      <c r="C77" s="193"/>
      <c r="D77" s="175"/>
      <c r="E77" s="194">
        <v>8.8610999999999995E-2</v>
      </c>
      <c r="F77" s="195"/>
      <c r="G77" s="196">
        <v>6.2195E-2</v>
      </c>
      <c r="H77" s="195"/>
      <c r="I77" s="194">
        <v>1.2409999999999999E-2</v>
      </c>
      <c r="J77" s="195"/>
      <c r="K77" s="196">
        <v>9.894E-3</v>
      </c>
      <c r="L77" s="103"/>
      <c r="M77" s="135" t="s">
        <v>136</v>
      </c>
      <c r="N77" s="177"/>
      <c r="O77" s="136" t="s">
        <v>136</v>
      </c>
      <c r="Q77">
        <f>VLOOKUP(B77,'GAN-8-67-69'!B:G,5,FALSE)</f>
        <v>8.2441E-2</v>
      </c>
    </row>
    <row r="78" spans="1:17" x14ac:dyDescent="0.25">
      <c r="A78" s="191" t="s">
        <v>220</v>
      </c>
      <c r="B78" s="192">
        <v>143</v>
      </c>
      <c r="C78" s="193"/>
      <c r="D78" s="175"/>
      <c r="E78" s="194">
        <v>6.3359999999999996E-3</v>
      </c>
      <c r="F78" s="195"/>
      <c r="G78" s="196">
        <v>4.4470000000000004E-3</v>
      </c>
      <c r="H78" s="197"/>
      <c r="I78" s="194">
        <v>1.2880000000000001E-3</v>
      </c>
      <c r="J78" s="195"/>
      <c r="K78" s="196">
        <v>1.0269999999999999E-3</v>
      </c>
      <c r="L78" s="103"/>
      <c r="M78" s="135" t="s">
        <v>136</v>
      </c>
      <c r="N78" s="173"/>
      <c r="O78" s="136" t="s">
        <v>136</v>
      </c>
      <c r="Q78">
        <f>VLOOKUP(B78,'GAN-8-67-69'!B:G,5,FALSE)</f>
        <v>3.5140000000000002E-3</v>
      </c>
    </row>
    <row r="79" spans="1:17" x14ac:dyDescent="0.25">
      <c r="A79" s="191" t="s">
        <v>221</v>
      </c>
      <c r="B79" s="192">
        <v>146</v>
      </c>
      <c r="C79" s="193"/>
      <c r="D79" s="175"/>
      <c r="E79" s="194">
        <v>0.18943499999999999</v>
      </c>
      <c r="F79" s="195"/>
      <c r="G79" s="196">
        <v>0.132962</v>
      </c>
      <c r="H79" s="195"/>
      <c r="I79" s="194">
        <v>9.4774999999999998E-2</v>
      </c>
      <c r="J79" s="195"/>
      <c r="K79" s="196">
        <v>7.5562000000000004E-2</v>
      </c>
      <c r="L79" s="103"/>
      <c r="M79" s="135" t="s">
        <v>136</v>
      </c>
      <c r="N79" s="173"/>
      <c r="O79" s="136" t="s">
        <v>136</v>
      </c>
      <c r="Q79">
        <f>VLOOKUP(B79,'GAN-8-67-69'!B:G,5,FALSE)</f>
        <v>0.72862899999999997</v>
      </c>
    </row>
    <row r="80" spans="1:17" x14ac:dyDescent="0.25">
      <c r="A80" s="191" t="s">
        <v>222</v>
      </c>
      <c r="B80" s="192">
        <v>149</v>
      </c>
      <c r="C80" s="193"/>
      <c r="D80" s="175"/>
      <c r="E80" s="194">
        <v>2.4358999999999999E-2</v>
      </c>
      <c r="F80" s="195"/>
      <c r="G80" s="196">
        <v>1.7097000000000001E-2</v>
      </c>
      <c r="H80" s="197"/>
      <c r="I80" s="194">
        <v>5.0199999999999995E-4</v>
      </c>
      <c r="J80" s="195"/>
      <c r="K80" s="196">
        <v>4.0000000000000002E-4</v>
      </c>
      <c r="L80" s="103"/>
      <c r="M80" s="135" t="s">
        <v>136</v>
      </c>
      <c r="N80" s="173"/>
      <c r="O80" s="136" t="s">
        <v>136</v>
      </c>
      <c r="Q80">
        <f>VLOOKUP(B80,'GAN-8-67-69'!B:G,5,FALSE)</f>
        <v>1.6171000000000001E-2</v>
      </c>
    </row>
    <row r="81" spans="1:17" x14ac:dyDescent="0.25">
      <c r="A81" s="191" t="s">
        <v>137</v>
      </c>
      <c r="B81" s="192">
        <v>150</v>
      </c>
      <c r="C81" s="193">
        <v>157</v>
      </c>
      <c r="D81" s="175"/>
      <c r="E81" s="194"/>
      <c r="F81" s="195"/>
      <c r="G81" s="196" t="s">
        <v>2</v>
      </c>
      <c r="H81" s="197"/>
      <c r="I81" s="194"/>
      <c r="J81" s="195"/>
      <c r="K81" s="196" t="s">
        <v>2</v>
      </c>
      <c r="L81" s="103"/>
      <c r="M81" s="135" t="s">
        <v>136</v>
      </c>
      <c r="N81" s="177"/>
      <c r="O81" s="136" t="s">
        <v>136</v>
      </c>
      <c r="Q81" t="str">
        <f>VLOOKUP(B81,'GAN-8-67-69'!B:G,5,FALSE)</f>
        <v/>
      </c>
    </row>
    <row r="82" spans="1:17" x14ac:dyDescent="0.25">
      <c r="A82" s="191" t="s">
        <v>223</v>
      </c>
      <c r="B82" s="192">
        <v>151</v>
      </c>
      <c r="C82" s="193"/>
      <c r="D82" s="175"/>
      <c r="E82" s="194">
        <v>9.9076999999999998E-2</v>
      </c>
      <c r="F82" s="195"/>
      <c r="G82" s="196">
        <v>6.9541000000000006E-2</v>
      </c>
      <c r="H82" s="197"/>
      <c r="I82" s="194">
        <v>4.8162000000000003E-2</v>
      </c>
      <c r="J82" s="195"/>
      <c r="K82" s="196">
        <v>3.8399000000000003E-2</v>
      </c>
      <c r="L82" s="103"/>
      <c r="M82" s="135" t="s">
        <v>136</v>
      </c>
      <c r="N82" s="173"/>
      <c r="O82" s="136" t="s">
        <v>136</v>
      </c>
      <c r="Q82">
        <f>VLOOKUP(B82,'GAN-8-67-69'!B:G,5,FALSE)</f>
        <v>0.747919</v>
      </c>
    </row>
    <row r="83" spans="1:17" x14ac:dyDescent="0.25">
      <c r="A83" s="191" t="s">
        <v>453</v>
      </c>
      <c r="B83" s="192">
        <v>153</v>
      </c>
      <c r="C83" s="193"/>
      <c r="D83" s="175"/>
      <c r="E83" s="194">
        <v>2.0792000000000001E-2</v>
      </c>
      <c r="F83" s="198"/>
      <c r="G83" s="196">
        <v>1.4593999999999999E-2</v>
      </c>
      <c r="H83" s="197"/>
      <c r="I83" s="194">
        <v>8.5240000000000003E-3</v>
      </c>
      <c r="J83" s="198"/>
      <c r="K83" s="196">
        <v>6.796E-3</v>
      </c>
      <c r="L83" s="103"/>
      <c r="M83" s="135" t="s">
        <v>136</v>
      </c>
      <c r="N83" s="173"/>
      <c r="O83" s="136" t="s">
        <v>136</v>
      </c>
      <c r="Q83">
        <f>VLOOKUP(B83,'GAN-8-67-69'!B:G,5,FALSE)</f>
        <v>0.16497800000000001</v>
      </c>
    </row>
    <row r="84" spans="1:17" x14ac:dyDescent="0.25">
      <c r="A84" s="191" t="s">
        <v>224</v>
      </c>
      <c r="B84" s="192">
        <v>154</v>
      </c>
      <c r="C84" s="193"/>
      <c r="D84" s="175"/>
      <c r="E84" s="194">
        <v>1.7354000000000001E-2</v>
      </c>
      <c r="F84" s="195"/>
      <c r="G84" s="196">
        <v>1.2181000000000001E-2</v>
      </c>
      <c r="H84" s="195"/>
      <c r="I84" s="194">
        <v>4.7299999999999998E-3</v>
      </c>
      <c r="J84" s="195"/>
      <c r="K84" s="196">
        <v>3.771E-3</v>
      </c>
      <c r="L84" s="103"/>
      <c r="M84" s="135" t="s">
        <v>136</v>
      </c>
      <c r="N84" s="177"/>
      <c r="O84" s="136" t="s">
        <v>136</v>
      </c>
      <c r="Q84">
        <f>VLOOKUP(B84,'GAN-8-67-69'!B:G,5,FALSE)</f>
        <v>5.6169999999999996E-3</v>
      </c>
    </row>
    <row r="85" spans="1:17" x14ac:dyDescent="0.25">
      <c r="A85" s="191" t="s">
        <v>225</v>
      </c>
      <c r="B85" s="192">
        <v>155</v>
      </c>
      <c r="C85" s="193"/>
      <c r="D85" s="175"/>
      <c r="E85" s="194">
        <v>4.2269999999999999E-3</v>
      </c>
      <c r="F85" s="195"/>
      <c r="G85" s="196">
        <v>2.967E-3</v>
      </c>
      <c r="H85" s="197"/>
      <c r="I85" s="194">
        <v>1.158E-3</v>
      </c>
      <c r="J85" s="195"/>
      <c r="K85" s="196">
        <v>9.2299999999999999E-4</v>
      </c>
      <c r="L85" s="103"/>
      <c r="M85" s="135" t="s">
        <v>136</v>
      </c>
      <c r="N85" s="173"/>
      <c r="O85" s="136" t="s">
        <v>136</v>
      </c>
      <c r="Q85">
        <f>VLOOKUP(B85,'GAN-8-67-69'!B:G,5,FALSE)</f>
        <v>1.703E-2</v>
      </c>
    </row>
    <row r="86" spans="1:17" x14ac:dyDescent="0.25">
      <c r="A86" s="191" t="s">
        <v>226</v>
      </c>
      <c r="B86" s="192">
        <v>156</v>
      </c>
      <c r="C86" s="193"/>
      <c r="D86" s="175"/>
      <c r="E86" s="194">
        <v>1.449E-3</v>
      </c>
      <c r="F86" s="195"/>
      <c r="G86" s="196">
        <v>1.0169999999999999E-3</v>
      </c>
      <c r="H86" s="197"/>
      <c r="I86" s="194">
        <v>5.0199999999999995E-4</v>
      </c>
      <c r="J86" s="195"/>
      <c r="K86" s="196">
        <v>4.0000000000000002E-4</v>
      </c>
      <c r="L86" s="103"/>
      <c r="M86" s="135" t="s">
        <v>136</v>
      </c>
      <c r="N86" s="173"/>
      <c r="O86" s="136" t="s">
        <v>136</v>
      </c>
      <c r="Q86">
        <f>VLOOKUP(B86,'GAN-8-67-69'!B:G,5,FALSE)</f>
        <v>2.2203000000000001E-2</v>
      </c>
    </row>
    <row r="87" spans="1:17" x14ac:dyDescent="0.25">
      <c r="A87" s="191" t="s">
        <v>227</v>
      </c>
      <c r="B87" s="192">
        <v>157</v>
      </c>
      <c r="C87" s="193"/>
      <c r="D87" s="175"/>
      <c r="E87" s="194">
        <v>5.1700999999999997E-2</v>
      </c>
      <c r="F87" s="195"/>
      <c r="G87" s="196">
        <v>3.6288000000000001E-2</v>
      </c>
      <c r="H87" s="197"/>
      <c r="I87" s="194">
        <v>1.1021E-2</v>
      </c>
      <c r="J87" s="195"/>
      <c r="K87" s="196">
        <v>8.7869999999999997E-3</v>
      </c>
      <c r="L87" s="103"/>
      <c r="M87" s="135" t="s">
        <v>136</v>
      </c>
      <c r="N87" s="173"/>
      <c r="O87" s="136" t="s">
        <v>136</v>
      </c>
      <c r="Q87">
        <f>VLOOKUP(B87,'GAN-8-67-69'!B:G,5,FALSE)</f>
        <v>2.5784000000000001E-2</v>
      </c>
    </row>
    <row r="88" spans="1:17" x14ac:dyDescent="0.25">
      <c r="A88" s="191" t="s">
        <v>228</v>
      </c>
      <c r="B88" s="192">
        <v>158</v>
      </c>
      <c r="C88" s="193"/>
      <c r="D88" s="175"/>
      <c r="E88" s="194">
        <v>5.6999999999999998E-4</v>
      </c>
      <c r="F88" s="195"/>
      <c r="G88" s="196">
        <v>4.0000000000000002E-4</v>
      </c>
      <c r="H88" s="197"/>
      <c r="I88" s="194">
        <v>5.0199999999999995E-4</v>
      </c>
      <c r="J88" s="195"/>
      <c r="K88" s="196">
        <v>4.0000000000000002E-4</v>
      </c>
      <c r="L88" s="103"/>
      <c r="M88" s="135" t="s">
        <v>136</v>
      </c>
      <c r="N88" s="173"/>
      <c r="O88" s="136" t="s">
        <v>136</v>
      </c>
      <c r="Q88">
        <f>VLOOKUP(B88,'GAN-8-67-69'!B:G,5,FALSE)</f>
        <v>1.2546E-2</v>
      </c>
    </row>
    <row r="89" spans="1:17" x14ac:dyDescent="0.25">
      <c r="A89" s="191" t="s">
        <v>229</v>
      </c>
      <c r="B89" s="192">
        <v>164</v>
      </c>
      <c r="C89" s="193">
        <v>490</v>
      </c>
      <c r="D89" s="175"/>
      <c r="E89" s="194"/>
      <c r="F89" s="195"/>
      <c r="G89" s="196" t="s">
        <v>2</v>
      </c>
      <c r="H89" s="195"/>
      <c r="I89" s="194"/>
      <c r="J89" s="195"/>
      <c r="K89" s="196" t="s">
        <v>2</v>
      </c>
      <c r="L89" s="103"/>
      <c r="M89" s="135" t="s">
        <v>136</v>
      </c>
      <c r="N89" s="173"/>
      <c r="O89" s="136" t="s">
        <v>136</v>
      </c>
      <c r="Q89" t="str">
        <f>VLOOKUP(B89,'GAN-8-67-69'!B:G,5,FALSE)</f>
        <v/>
      </c>
    </row>
    <row r="90" spans="1:17" x14ac:dyDescent="0.25">
      <c r="A90" s="191" t="s">
        <v>230</v>
      </c>
      <c r="B90" s="192">
        <v>165</v>
      </c>
      <c r="C90" s="193">
        <v>490</v>
      </c>
      <c r="D90" s="175"/>
      <c r="E90" s="194"/>
      <c r="F90" s="195"/>
      <c r="G90" s="196" t="s">
        <v>2</v>
      </c>
      <c r="H90" s="197"/>
      <c r="I90" s="194"/>
      <c r="J90" s="195"/>
      <c r="K90" s="196" t="s">
        <v>2</v>
      </c>
      <c r="L90" s="103"/>
      <c r="M90" s="135" t="s">
        <v>136</v>
      </c>
      <c r="N90" s="177"/>
      <c r="O90" s="136" t="s">
        <v>136</v>
      </c>
      <c r="Q90" t="str">
        <f>VLOOKUP(B90,'GAN-8-67-69'!B:G,5,FALSE)</f>
        <v/>
      </c>
    </row>
    <row r="91" spans="1:17" x14ac:dyDescent="0.25">
      <c r="A91" s="191" t="s">
        <v>231</v>
      </c>
      <c r="B91" s="192">
        <v>179</v>
      </c>
      <c r="C91" s="193"/>
      <c r="D91" s="175"/>
      <c r="E91" s="194">
        <v>7.3899999999999997E-4</v>
      </c>
      <c r="F91" s="195"/>
      <c r="G91" s="196">
        <v>5.1900000000000004E-4</v>
      </c>
      <c r="H91" s="197"/>
      <c r="I91" s="194">
        <v>5.0199999999999995E-4</v>
      </c>
      <c r="J91" s="195"/>
      <c r="K91" s="196">
        <v>4.0000000000000002E-4</v>
      </c>
      <c r="L91" s="103"/>
      <c r="M91" s="135" t="s">
        <v>136</v>
      </c>
      <c r="N91" s="173"/>
      <c r="O91" s="136" t="s">
        <v>136</v>
      </c>
      <c r="Q91">
        <f>VLOOKUP(B91,'GAN-8-67-69'!B:G,5,FALSE)</f>
        <v>1.384E-3</v>
      </c>
    </row>
    <row r="92" spans="1:17" x14ac:dyDescent="0.25">
      <c r="A92" s="191" t="s">
        <v>233</v>
      </c>
      <c r="B92" s="192">
        <v>181</v>
      </c>
      <c r="C92" s="193"/>
      <c r="D92" s="175"/>
      <c r="E92" s="194">
        <v>5.6999999999999998E-4</v>
      </c>
      <c r="F92" s="195"/>
      <c r="G92" s="196">
        <v>4.0000000000000002E-4</v>
      </c>
      <c r="H92" s="197"/>
      <c r="I92" s="194">
        <v>5.0199999999999995E-4</v>
      </c>
      <c r="J92" s="195"/>
      <c r="K92" s="196">
        <v>4.0000000000000002E-4</v>
      </c>
      <c r="L92" s="103"/>
      <c r="M92" s="135" t="s">
        <v>136</v>
      </c>
      <c r="N92" s="173"/>
      <c r="O92" s="136" t="s">
        <v>136</v>
      </c>
      <c r="Q92">
        <f>VLOOKUP(B92,'GAN-8-67-69'!B:G,5,FALSE)</f>
        <v>7.9319999999999998E-3</v>
      </c>
    </row>
    <row r="93" spans="1:17" x14ac:dyDescent="0.25">
      <c r="A93" s="191" t="s">
        <v>234</v>
      </c>
      <c r="B93" s="192">
        <v>182</v>
      </c>
      <c r="C93" s="193"/>
      <c r="D93" s="175"/>
      <c r="E93" s="194">
        <v>0.72420799999999996</v>
      </c>
      <c r="F93" s="195"/>
      <c r="G93" s="196">
        <v>0.50831199999999999</v>
      </c>
      <c r="H93" s="197"/>
      <c r="I93" s="194">
        <v>0.12728200000000001</v>
      </c>
      <c r="J93" s="195"/>
      <c r="K93" s="196">
        <v>0.10148</v>
      </c>
      <c r="L93" s="103"/>
      <c r="M93" s="135" t="s">
        <v>136</v>
      </c>
      <c r="N93" s="173"/>
      <c r="O93" s="136" t="s">
        <v>136</v>
      </c>
      <c r="Q93">
        <f>VLOOKUP(B93,'GAN-8-67-69'!B:G,5,FALSE)</f>
        <v>0.12754799999999999</v>
      </c>
    </row>
    <row r="94" spans="1:17" x14ac:dyDescent="0.25">
      <c r="A94" s="191" t="s">
        <v>235</v>
      </c>
      <c r="B94" s="192">
        <v>183</v>
      </c>
      <c r="C94" s="193"/>
      <c r="D94" s="175"/>
      <c r="E94" s="194">
        <v>0.26346799999999998</v>
      </c>
      <c r="F94" s="195"/>
      <c r="G94" s="196">
        <v>0.18492500000000001</v>
      </c>
      <c r="H94" s="197"/>
      <c r="I94" s="194">
        <v>6.6855999999999999E-2</v>
      </c>
      <c r="J94" s="195"/>
      <c r="K94" s="196">
        <v>5.3303000000000003E-2</v>
      </c>
      <c r="L94" s="103"/>
      <c r="M94" s="135">
        <v>5.0887000000000002E-2</v>
      </c>
      <c r="N94" s="173"/>
      <c r="O94" s="136">
        <v>4.1776000000000001E-2</v>
      </c>
      <c r="Q94">
        <f>VLOOKUP(B94,'GAN-8-67-69'!B:G,5,FALSE)</f>
        <v>6.8460999999999994E-2</v>
      </c>
    </row>
    <row r="95" spans="1:17" x14ac:dyDescent="0.25">
      <c r="A95" s="191" t="s">
        <v>236</v>
      </c>
      <c r="B95" s="192">
        <v>184</v>
      </c>
      <c r="C95" s="193"/>
      <c r="D95" s="175"/>
      <c r="E95" s="194">
        <v>0.57821500000000003</v>
      </c>
      <c r="F95" s="195"/>
      <c r="G95" s="196">
        <v>0.40584100000000001</v>
      </c>
      <c r="H95" s="197"/>
      <c r="I95" s="194">
        <v>0.42871900000000002</v>
      </c>
      <c r="J95" s="199"/>
      <c r="K95" s="196">
        <v>0.34181</v>
      </c>
      <c r="L95" s="103"/>
      <c r="M95" s="135">
        <v>0.316942</v>
      </c>
      <c r="N95" s="173"/>
      <c r="O95" s="136">
        <v>0.26019900000000001</v>
      </c>
      <c r="Q95">
        <f>VLOOKUP(B95,'GAN-8-67-69'!B:G,5,FALSE)</f>
        <v>0.35833999999999999</v>
      </c>
    </row>
    <row r="96" spans="1:17" x14ac:dyDescent="0.25">
      <c r="A96" s="191" t="s">
        <v>237</v>
      </c>
      <c r="B96" s="192">
        <v>185</v>
      </c>
      <c r="C96" s="193"/>
      <c r="D96" s="175"/>
      <c r="E96" s="194">
        <v>1.4903789999999999</v>
      </c>
      <c r="F96" s="195"/>
      <c r="G96" s="196">
        <v>1.0460769999999999</v>
      </c>
      <c r="H96" s="195"/>
      <c r="I96" s="194">
        <v>0.98694300000000001</v>
      </c>
      <c r="J96" s="195"/>
      <c r="K96" s="196">
        <v>0.78687200000000002</v>
      </c>
      <c r="L96" s="103"/>
      <c r="M96" s="135">
        <v>0.91590700000000003</v>
      </c>
      <c r="N96" s="173"/>
      <c r="O96" s="136">
        <v>0.75192800000000004</v>
      </c>
      <c r="Q96">
        <f>VLOOKUP(B96,'GAN-8-67-69'!B:G,5,FALSE)</f>
        <v>0.61675000000000002</v>
      </c>
    </row>
    <row r="97" spans="1:17" x14ac:dyDescent="0.25">
      <c r="A97" s="191" t="s">
        <v>238</v>
      </c>
      <c r="B97" s="192">
        <v>186</v>
      </c>
      <c r="C97" s="193"/>
      <c r="D97" s="175"/>
      <c r="E97" s="194">
        <v>2.2984000000000001E-2</v>
      </c>
      <c r="F97" s="195"/>
      <c r="G97" s="196">
        <v>1.6132000000000001E-2</v>
      </c>
      <c r="H97" s="197"/>
      <c r="I97" s="194">
        <v>5.0199999999999995E-4</v>
      </c>
      <c r="J97" s="195"/>
      <c r="K97" s="196">
        <v>4.0000000000000002E-4</v>
      </c>
      <c r="L97" s="103"/>
      <c r="M97" s="135" t="s">
        <v>136</v>
      </c>
      <c r="N97" s="173"/>
      <c r="O97" s="136" t="s">
        <v>136</v>
      </c>
      <c r="Q97">
        <f>VLOOKUP(B97,'GAN-8-67-69'!B:G,5,FALSE)</f>
        <v>1.686E-2</v>
      </c>
    </row>
    <row r="98" spans="1:17" x14ac:dyDescent="0.25">
      <c r="A98" s="191" t="s">
        <v>239</v>
      </c>
      <c r="B98" s="192">
        <v>189</v>
      </c>
      <c r="C98" s="193"/>
      <c r="D98" s="175"/>
      <c r="E98" s="194">
        <v>0.266399</v>
      </c>
      <c r="F98" s="195"/>
      <c r="G98" s="196">
        <v>0.18698200000000001</v>
      </c>
      <c r="H98" s="197"/>
      <c r="I98" s="194">
        <v>6.0668E-2</v>
      </c>
      <c r="J98" s="195"/>
      <c r="K98" s="196">
        <v>4.8370000000000003E-2</v>
      </c>
      <c r="L98" s="103"/>
      <c r="M98" s="135" t="s">
        <v>136</v>
      </c>
      <c r="N98" s="173"/>
      <c r="O98" s="136" t="s">
        <v>136</v>
      </c>
      <c r="Q98">
        <f>VLOOKUP(B98,'GAN-8-67-69'!B:G,5,FALSE)</f>
        <v>7.6337000000000002E-2</v>
      </c>
    </row>
    <row r="99" spans="1:17" x14ac:dyDescent="0.25">
      <c r="A99" s="191" t="s">
        <v>240</v>
      </c>
      <c r="B99" s="192">
        <v>191</v>
      </c>
      <c r="C99" s="193"/>
      <c r="D99" s="175"/>
      <c r="E99" s="194">
        <v>3.1248000000000001E-2</v>
      </c>
      <c r="F99" s="195"/>
      <c r="G99" s="196">
        <v>2.1933000000000001E-2</v>
      </c>
      <c r="H99" s="197"/>
      <c r="I99" s="194">
        <v>5.0199999999999995E-4</v>
      </c>
      <c r="J99" s="195"/>
      <c r="K99" s="196">
        <v>4.0000000000000002E-4</v>
      </c>
      <c r="L99" s="103"/>
      <c r="M99" s="135" t="s">
        <v>136</v>
      </c>
      <c r="N99" s="173"/>
      <c r="O99" s="136" t="s">
        <v>136</v>
      </c>
      <c r="Q99">
        <f>VLOOKUP(B99,'GAN-8-67-69'!B:G,5,FALSE)</f>
        <v>1.4643E-2</v>
      </c>
    </row>
    <row r="100" spans="1:17" x14ac:dyDescent="0.25">
      <c r="A100" s="191" t="s">
        <v>241</v>
      </c>
      <c r="B100" s="192">
        <v>192</v>
      </c>
      <c r="C100" s="193"/>
      <c r="D100" s="175"/>
      <c r="E100" s="194">
        <v>0.85683299999999996</v>
      </c>
      <c r="F100" s="195"/>
      <c r="G100" s="196">
        <v>0.60140000000000005</v>
      </c>
      <c r="H100" s="197"/>
      <c r="I100" s="194">
        <v>0.30110799999999999</v>
      </c>
      <c r="J100" s="195"/>
      <c r="K100" s="196">
        <v>0.240068</v>
      </c>
      <c r="L100" s="103"/>
      <c r="M100" s="135">
        <v>0.25215599999999999</v>
      </c>
      <c r="N100" s="173"/>
      <c r="O100" s="136">
        <v>0.207011</v>
      </c>
      <c r="Q100">
        <f>VLOOKUP(B100,'GAN-8-67-69'!B:G,5,FALSE)</f>
        <v>0.25787300000000002</v>
      </c>
    </row>
    <row r="101" spans="1:17" x14ac:dyDescent="0.25">
      <c r="A101" s="191" t="s">
        <v>242</v>
      </c>
      <c r="B101" s="192">
        <v>193</v>
      </c>
      <c r="C101" s="193"/>
      <c r="D101" s="175"/>
      <c r="E101" s="194">
        <v>0.19794900000000001</v>
      </c>
      <c r="F101" s="195"/>
      <c r="G101" s="196">
        <v>0.13893800000000001</v>
      </c>
      <c r="H101" s="197"/>
      <c r="I101" s="194">
        <v>5.5486000000000001E-2</v>
      </c>
      <c r="J101" s="195"/>
      <c r="K101" s="196">
        <v>4.4238E-2</v>
      </c>
      <c r="L101" s="103"/>
      <c r="M101" s="135" t="s">
        <v>136</v>
      </c>
      <c r="N101" s="177"/>
      <c r="O101" s="136" t="s">
        <v>136</v>
      </c>
      <c r="Q101">
        <f>VLOOKUP(B101,'GAN-8-67-69'!B:G,5,FALSE)</f>
        <v>7.6300999999999994E-2</v>
      </c>
    </row>
    <row r="102" spans="1:17" x14ac:dyDescent="0.25">
      <c r="A102" s="191" t="s">
        <v>243</v>
      </c>
      <c r="B102" s="192">
        <v>194</v>
      </c>
      <c r="C102" s="193">
        <v>490</v>
      </c>
      <c r="D102" s="175"/>
      <c r="E102" s="194"/>
      <c r="F102" s="195"/>
      <c r="G102" s="196" t="s">
        <v>2</v>
      </c>
      <c r="H102" s="197"/>
      <c r="I102" s="194"/>
      <c r="J102" s="195"/>
      <c r="K102" s="196" t="s">
        <v>2</v>
      </c>
      <c r="L102" s="103"/>
      <c r="M102" s="135"/>
      <c r="N102" s="173"/>
      <c r="O102" s="136" t="s">
        <v>2</v>
      </c>
      <c r="Q102" t="str">
        <f>VLOOKUP(B102,'GAN-8-67-69'!B:G,5,FALSE)</f>
        <v/>
      </c>
    </row>
    <row r="103" spans="1:17" x14ac:dyDescent="0.25">
      <c r="A103" s="191" t="s">
        <v>244</v>
      </c>
      <c r="B103" s="192">
        <v>195</v>
      </c>
      <c r="C103" s="193"/>
      <c r="D103" s="175"/>
      <c r="E103" s="194">
        <v>0.13828499999999999</v>
      </c>
      <c r="F103" s="195"/>
      <c r="G103" s="196">
        <v>9.7059999999999994E-2</v>
      </c>
      <c r="H103" s="197"/>
      <c r="I103" s="194">
        <v>5.4219000000000003E-2</v>
      </c>
      <c r="J103" s="195"/>
      <c r="K103" s="196">
        <v>4.3228000000000003E-2</v>
      </c>
      <c r="L103" s="103"/>
      <c r="M103" s="135" t="s">
        <v>136</v>
      </c>
      <c r="N103" s="173"/>
      <c r="O103" s="136" t="s">
        <v>136</v>
      </c>
      <c r="Q103">
        <f>VLOOKUP(B103,'GAN-8-67-69'!B:G,5,FALSE)</f>
        <v>7.0610000000000006E-2</v>
      </c>
    </row>
    <row r="104" spans="1:17" x14ac:dyDescent="0.25">
      <c r="A104" s="191" t="s">
        <v>245</v>
      </c>
      <c r="B104" s="192">
        <v>196</v>
      </c>
      <c r="C104" s="193"/>
      <c r="D104" s="175"/>
      <c r="E104" s="194">
        <v>5.6999999999999998E-4</v>
      </c>
      <c r="F104" s="195"/>
      <c r="G104" s="196">
        <v>4.0000000000000002E-4</v>
      </c>
      <c r="H104" s="197"/>
      <c r="I104" s="194">
        <v>5.0199999999999995E-4</v>
      </c>
      <c r="J104" s="195"/>
      <c r="K104" s="196">
        <v>4.0000000000000002E-4</v>
      </c>
      <c r="L104" s="103"/>
      <c r="M104" s="135" t="s">
        <v>136</v>
      </c>
      <c r="N104" s="173"/>
      <c r="O104" s="136" t="s">
        <v>136</v>
      </c>
      <c r="Q104">
        <f>VLOOKUP(B104,'GAN-8-67-69'!B:G,5,FALSE)</f>
        <v>5.7499999999999999E-4</v>
      </c>
    </row>
    <row r="105" spans="1:17" x14ac:dyDescent="0.25">
      <c r="A105" s="191" t="s">
        <v>246</v>
      </c>
      <c r="B105" s="192">
        <v>199</v>
      </c>
      <c r="C105" s="193"/>
      <c r="D105" s="175"/>
      <c r="E105" s="194">
        <v>3.163E-3</v>
      </c>
      <c r="F105" s="195"/>
      <c r="G105" s="196">
        <v>2.2200000000000002E-3</v>
      </c>
      <c r="H105" s="197"/>
      <c r="I105" s="194">
        <v>5.0199999999999995E-4</v>
      </c>
      <c r="J105" s="195"/>
      <c r="K105" s="196">
        <v>4.0000000000000002E-4</v>
      </c>
      <c r="L105" s="103"/>
      <c r="M105" s="135" t="s">
        <v>136</v>
      </c>
      <c r="N105" s="173"/>
      <c r="O105" s="136" t="s">
        <v>136</v>
      </c>
      <c r="Q105">
        <f>VLOOKUP(B105,'GAN-8-67-69'!B:G,5,FALSE)</f>
        <v>1.2570000000000001E-3</v>
      </c>
    </row>
    <row r="106" spans="1:17" x14ac:dyDescent="0.25">
      <c r="A106" s="191" t="s">
        <v>247</v>
      </c>
      <c r="B106" s="192">
        <v>204</v>
      </c>
      <c r="C106" s="193">
        <v>490</v>
      </c>
      <c r="D106" s="175"/>
      <c r="E106" s="194"/>
      <c r="F106" s="195"/>
      <c r="G106" s="196" t="s">
        <v>2</v>
      </c>
      <c r="H106" s="195"/>
      <c r="I106" s="194"/>
      <c r="J106" s="195"/>
      <c r="K106" s="196" t="s">
        <v>2</v>
      </c>
      <c r="L106" s="103"/>
      <c r="M106" s="135" t="s">
        <v>136</v>
      </c>
      <c r="N106" s="173"/>
      <c r="O106" s="136" t="s">
        <v>136</v>
      </c>
      <c r="Q106" t="str">
        <f>VLOOKUP(B106,'GAN-8-67-69'!B:G,5,FALSE)</f>
        <v/>
      </c>
    </row>
    <row r="107" spans="1:17" x14ac:dyDescent="0.25">
      <c r="A107" s="191" t="s">
        <v>248</v>
      </c>
      <c r="B107" s="192">
        <v>209</v>
      </c>
      <c r="C107" s="193"/>
      <c r="D107" s="175"/>
      <c r="E107" s="194">
        <v>3.5048000000000003E-2</v>
      </c>
      <c r="F107" s="195"/>
      <c r="G107" s="196">
        <v>2.46E-2</v>
      </c>
      <c r="H107" s="197"/>
      <c r="I107" s="194">
        <v>3.0849000000000001E-2</v>
      </c>
      <c r="J107" s="195"/>
      <c r="K107" s="196">
        <v>2.4594999999999999E-2</v>
      </c>
      <c r="L107" s="103"/>
      <c r="M107" s="135" t="s">
        <v>136</v>
      </c>
      <c r="N107" s="173"/>
      <c r="O107" s="136" t="s">
        <v>136</v>
      </c>
      <c r="Q107">
        <f>VLOOKUP(B107,'GAN-8-67-69'!B:G,5,FALSE)</f>
        <v>4.4851000000000002E-2</v>
      </c>
    </row>
    <row r="108" spans="1:17" x14ac:dyDescent="0.25">
      <c r="A108" s="191" t="s">
        <v>249</v>
      </c>
      <c r="B108" s="192">
        <v>211</v>
      </c>
      <c r="C108" s="193"/>
      <c r="D108" s="175"/>
      <c r="E108" s="194">
        <v>2.849E-3</v>
      </c>
      <c r="F108" s="195"/>
      <c r="G108" s="196">
        <v>2E-3</v>
      </c>
      <c r="H108" s="197"/>
      <c r="I108" s="194">
        <v>2.5079999999999998E-3</v>
      </c>
      <c r="J108" s="195"/>
      <c r="K108" s="196">
        <v>2E-3</v>
      </c>
      <c r="L108" s="103"/>
      <c r="M108" s="135" t="s">
        <v>136</v>
      </c>
      <c r="N108" s="173"/>
      <c r="O108" s="136" t="s">
        <v>136</v>
      </c>
      <c r="Q108">
        <f>VLOOKUP(B108,'GAN-8-67-69'!B:G,5,FALSE)</f>
        <v>3.826E-3</v>
      </c>
    </row>
    <row r="109" spans="1:17" x14ac:dyDescent="0.25">
      <c r="A109" s="191" t="s">
        <v>250</v>
      </c>
      <c r="B109" s="192">
        <v>212</v>
      </c>
      <c r="C109" s="193"/>
      <c r="D109" s="175"/>
      <c r="E109" s="194">
        <v>3.7039999999999998E-3</v>
      </c>
      <c r="F109" s="195"/>
      <c r="G109" s="196">
        <v>2.5999999999999999E-3</v>
      </c>
      <c r="H109" s="197"/>
      <c r="I109" s="194">
        <v>3.2599999999999999E-3</v>
      </c>
      <c r="J109" s="195"/>
      <c r="K109" s="196">
        <v>2.5990000000000002E-3</v>
      </c>
      <c r="L109" s="103"/>
      <c r="M109" s="135" t="s">
        <v>136</v>
      </c>
      <c r="N109" s="173"/>
      <c r="O109" s="136" t="s">
        <v>136</v>
      </c>
      <c r="Q109">
        <f>VLOOKUP(B109,'GAN-8-67-69'!B:G,5,FALSE)</f>
        <v>4.7780000000000001E-3</v>
      </c>
    </row>
    <row r="110" spans="1:17" x14ac:dyDescent="0.25">
      <c r="A110" s="191" t="s">
        <v>251</v>
      </c>
      <c r="B110" s="192">
        <v>214</v>
      </c>
      <c r="C110" s="193"/>
      <c r="D110" s="175"/>
      <c r="E110" s="194">
        <v>7.8359999999999992E-3</v>
      </c>
      <c r="F110" s="195"/>
      <c r="G110" s="196">
        <v>5.4999999999999997E-3</v>
      </c>
      <c r="H110" s="197"/>
      <c r="I110" s="194">
        <v>6.8970000000000004E-3</v>
      </c>
      <c r="J110" s="195"/>
      <c r="K110" s="196">
        <v>5.4990000000000004E-3</v>
      </c>
      <c r="L110" s="103"/>
      <c r="M110" s="135" t="s">
        <v>136</v>
      </c>
      <c r="N110" s="173"/>
      <c r="O110" s="136" t="s">
        <v>136</v>
      </c>
      <c r="Q110">
        <f>VLOOKUP(B110,'GAN-8-67-69'!B:G,5,FALSE)</f>
        <v>1.0817999999999999E-2</v>
      </c>
    </row>
    <row r="111" spans="1:17" x14ac:dyDescent="0.25">
      <c r="A111" s="191" t="s">
        <v>252</v>
      </c>
      <c r="B111" s="192">
        <v>227</v>
      </c>
      <c r="C111" s="193"/>
      <c r="D111" s="175"/>
      <c r="E111" s="194">
        <v>1.4250000000000001E-3</v>
      </c>
      <c r="F111" s="195"/>
      <c r="G111" s="196">
        <v>1E-3</v>
      </c>
      <c r="H111" s="197"/>
      <c r="I111" s="194">
        <v>1.2539999999999999E-3</v>
      </c>
      <c r="J111" s="195"/>
      <c r="K111" s="196">
        <v>1E-3</v>
      </c>
      <c r="L111" s="103"/>
      <c r="M111" s="135" t="s">
        <v>136</v>
      </c>
      <c r="N111" s="177"/>
      <c r="O111" s="136" t="s">
        <v>136</v>
      </c>
      <c r="Q111">
        <f>VLOOKUP(B111,'GAN-8-67-69'!B:G,5,FALSE)</f>
        <v>1.944E-3</v>
      </c>
    </row>
    <row r="112" spans="1:17" x14ac:dyDescent="0.25">
      <c r="A112" s="191" t="s">
        <v>253</v>
      </c>
      <c r="B112" s="192">
        <v>232</v>
      </c>
      <c r="C112" s="193"/>
      <c r="D112" s="175"/>
      <c r="E112" s="194">
        <v>5.9000000000000003E-4</v>
      </c>
      <c r="F112" s="195"/>
      <c r="G112" s="196">
        <v>4.1399999999999998E-4</v>
      </c>
      <c r="H112" s="197"/>
      <c r="I112" s="194">
        <v>5.0199999999999995E-4</v>
      </c>
      <c r="J112" s="195"/>
      <c r="K112" s="196">
        <v>4.0000000000000002E-4</v>
      </c>
      <c r="L112" s="103"/>
      <c r="M112" s="135" t="s">
        <v>136</v>
      </c>
      <c r="N112" s="173"/>
      <c r="O112" s="136" t="s">
        <v>136</v>
      </c>
      <c r="Q112">
        <f>VLOOKUP(B112,'GAN-8-67-69'!B:G,5,FALSE)</f>
        <v>7.1069999999999996E-3</v>
      </c>
    </row>
    <row r="113" spans="1:17" x14ac:dyDescent="0.25">
      <c r="A113" s="191" t="s">
        <v>254</v>
      </c>
      <c r="B113" s="192">
        <v>250</v>
      </c>
      <c r="C113" s="193"/>
      <c r="D113" s="175"/>
      <c r="E113" s="194">
        <v>1.2252000000000001E-2</v>
      </c>
      <c r="F113" s="195"/>
      <c r="G113" s="196">
        <v>8.6E-3</v>
      </c>
      <c r="H113" s="197"/>
      <c r="I113" s="194">
        <v>1.0784999999999999E-2</v>
      </c>
      <c r="J113" s="195"/>
      <c r="K113" s="196">
        <v>8.5990000000000007E-3</v>
      </c>
      <c r="L113" s="103"/>
      <c r="M113" s="135" t="s">
        <v>136</v>
      </c>
      <c r="N113" s="173"/>
      <c r="O113" s="136" t="s">
        <v>136</v>
      </c>
      <c r="Q113">
        <f>VLOOKUP(B113,'GAN-8-67-69'!B:G,5,FALSE)</f>
        <v>1.6139000000000001E-2</v>
      </c>
    </row>
    <row r="114" spans="1:17" x14ac:dyDescent="0.25">
      <c r="A114" s="191" t="s">
        <v>255</v>
      </c>
      <c r="B114" s="192">
        <v>254</v>
      </c>
      <c r="C114" s="193"/>
      <c r="D114" s="175"/>
      <c r="E114" s="194">
        <v>1.0115000000000001E-2</v>
      </c>
      <c r="F114" s="195"/>
      <c r="G114" s="196">
        <v>7.1000000000000004E-3</v>
      </c>
      <c r="H114" s="197"/>
      <c r="I114" s="194">
        <v>8.9040000000000005E-3</v>
      </c>
      <c r="J114" s="195"/>
      <c r="K114" s="196">
        <v>7.0990000000000003E-3</v>
      </c>
      <c r="L114" s="103"/>
      <c r="M114" s="135" t="s">
        <v>136</v>
      </c>
      <c r="N114" s="173"/>
      <c r="O114" s="136" t="s">
        <v>136</v>
      </c>
      <c r="Q114">
        <f>VLOOKUP(B114,'GAN-8-67-69'!B:G,5,FALSE)</f>
        <v>1.2939000000000001E-2</v>
      </c>
    </row>
    <row r="115" spans="1:17" x14ac:dyDescent="0.25">
      <c r="A115" s="191" t="s">
        <v>256</v>
      </c>
      <c r="B115" s="192">
        <v>256</v>
      </c>
      <c r="C115" s="193"/>
      <c r="D115" s="175"/>
      <c r="E115" s="194">
        <v>3.9787000000000003E-2</v>
      </c>
      <c r="F115" s="195"/>
      <c r="G115" s="196">
        <v>2.7925999999999999E-2</v>
      </c>
      <c r="H115" s="197"/>
      <c r="I115" s="194">
        <v>3.3509999999999998E-3</v>
      </c>
      <c r="J115" s="195"/>
      <c r="K115" s="196">
        <v>2.6719999999999999E-3</v>
      </c>
      <c r="L115" s="103"/>
      <c r="M115" s="135" t="s">
        <v>136</v>
      </c>
      <c r="N115" s="173"/>
      <c r="O115" s="136" t="s">
        <v>136</v>
      </c>
      <c r="Q115">
        <f>VLOOKUP(B115,'GAN-8-67-69'!B:G,5,FALSE)</f>
        <v>9.6659999999999992E-3</v>
      </c>
    </row>
    <row r="116" spans="1:17" x14ac:dyDescent="0.25">
      <c r="A116" s="191" t="s">
        <v>257</v>
      </c>
      <c r="B116" s="192">
        <v>262</v>
      </c>
      <c r="C116" s="193"/>
      <c r="D116" s="175"/>
      <c r="E116" s="194">
        <v>3.6186999999999997E-2</v>
      </c>
      <c r="F116" s="195"/>
      <c r="G116" s="196">
        <v>2.5399000000000001E-2</v>
      </c>
      <c r="H116" s="197"/>
      <c r="I116" s="194">
        <v>3.1851999999999998E-2</v>
      </c>
      <c r="J116" s="195"/>
      <c r="K116" s="196">
        <v>2.5395000000000001E-2</v>
      </c>
      <c r="L116" s="103"/>
      <c r="M116" s="135" t="s">
        <v>136</v>
      </c>
      <c r="N116" s="173"/>
      <c r="O116" s="136" t="s">
        <v>136</v>
      </c>
      <c r="Q116">
        <f>VLOOKUP(B116,'GAN-8-67-69'!B:G,5,FALSE)</f>
        <v>4.6224000000000001E-2</v>
      </c>
    </row>
    <row r="117" spans="1:17" x14ac:dyDescent="0.25">
      <c r="A117" s="191" t="s">
        <v>139</v>
      </c>
      <c r="B117" s="192">
        <v>263</v>
      </c>
      <c r="C117" s="193"/>
      <c r="D117" s="175"/>
      <c r="E117" s="194">
        <v>3.7039999999999998E-3</v>
      </c>
      <c r="F117" s="195"/>
      <c r="G117" s="196">
        <v>2.5999999999999999E-3</v>
      </c>
      <c r="H117" s="197"/>
      <c r="I117" s="194">
        <v>3.2599999999999999E-3</v>
      </c>
      <c r="J117" s="195"/>
      <c r="K117" s="196">
        <v>2.5990000000000002E-3</v>
      </c>
      <c r="L117" s="103"/>
      <c r="M117" s="135" t="s">
        <v>136</v>
      </c>
      <c r="N117" s="173"/>
      <c r="O117" s="136" t="s">
        <v>136</v>
      </c>
      <c r="Q117">
        <f>VLOOKUP(B117,'GAN-8-67-69'!B:G,5,FALSE)</f>
        <v>5.0740000000000004E-3</v>
      </c>
    </row>
    <row r="118" spans="1:17" x14ac:dyDescent="0.25">
      <c r="A118" s="191" t="s">
        <v>258</v>
      </c>
      <c r="B118" s="192">
        <v>269</v>
      </c>
      <c r="C118" s="193"/>
      <c r="D118" s="175"/>
      <c r="E118" s="194">
        <v>1.7961999999999999E-2</v>
      </c>
      <c r="F118" s="195"/>
      <c r="G118" s="196">
        <v>1.2607E-2</v>
      </c>
      <c r="H118" s="197"/>
      <c r="I118" s="194">
        <v>1.5810000000000001E-2</v>
      </c>
      <c r="J118" s="195"/>
      <c r="K118" s="196">
        <v>1.2605E-2</v>
      </c>
      <c r="L118" s="103"/>
      <c r="M118" s="135" t="s">
        <v>136</v>
      </c>
      <c r="N118" s="173"/>
      <c r="O118" s="136" t="s">
        <v>136</v>
      </c>
      <c r="Q118">
        <f>VLOOKUP(B118,'GAN-8-67-69'!B:G,5,FALSE)</f>
        <v>1.8164E-2</v>
      </c>
    </row>
    <row r="119" spans="1:17" x14ac:dyDescent="0.25">
      <c r="A119" s="191" t="s">
        <v>259</v>
      </c>
      <c r="B119" s="192">
        <v>270</v>
      </c>
      <c r="C119" s="193"/>
      <c r="D119" s="175"/>
      <c r="E119" s="194">
        <v>3.1340000000000001E-3</v>
      </c>
      <c r="F119" s="195"/>
      <c r="G119" s="196">
        <v>2.2000000000000001E-3</v>
      </c>
      <c r="H119" s="197"/>
      <c r="I119" s="194">
        <v>2.7590000000000002E-3</v>
      </c>
      <c r="J119" s="195"/>
      <c r="K119" s="196">
        <v>2.2000000000000001E-3</v>
      </c>
      <c r="L119" s="103"/>
      <c r="M119" s="135" t="s">
        <v>136</v>
      </c>
      <c r="N119" s="173"/>
      <c r="O119" s="136" t="s">
        <v>136</v>
      </c>
      <c r="Q119">
        <f>VLOOKUP(B119,'GAN-8-67-69'!B:G,5,FALSE)</f>
        <v>4.4580000000000002E-3</v>
      </c>
    </row>
    <row r="120" spans="1:17" x14ac:dyDescent="0.25">
      <c r="A120" s="191" t="s">
        <v>651</v>
      </c>
      <c r="B120" s="192">
        <v>277</v>
      </c>
      <c r="C120" s="193"/>
      <c r="D120" s="175"/>
      <c r="E120" s="194">
        <v>5.6999999999999998E-4</v>
      </c>
      <c r="F120" s="195"/>
      <c r="G120" s="196">
        <v>4.0000000000000002E-4</v>
      </c>
      <c r="H120" s="197"/>
      <c r="I120" s="194">
        <v>5.0199999999999995E-4</v>
      </c>
      <c r="J120" s="195"/>
      <c r="K120" s="196">
        <v>4.0000000000000002E-4</v>
      </c>
      <c r="L120" s="103"/>
      <c r="M120" s="135" t="s">
        <v>136</v>
      </c>
      <c r="N120" s="173"/>
      <c r="O120" s="136" t="s">
        <v>136</v>
      </c>
      <c r="Q120">
        <f>VLOOKUP(B120,'GAN-8-67-69'!B:G,5,FALSE)</f>
        <v>5.7499999999999999E-4</v>
      </c>
    </row>
    <row r="121" spans="1:17" x14ac:dyDescent="0.25">
      <c r="A121" s="191" t="s">
        <v>260</v>
      </c>
      <c r="B121" s="192">
        <v>280</v>
      </c>
      <c r="C121" s="193"/>
      <c r="D121" s="175"/>
      <c r="E121" s="194">
        <v>6.5539999999999999E-3</v>
      </c>
      <c r="F121" s="195"/>
      <c r="G121" s="196">
        <v>4.5999999999999999E-3</v>
      </c>
      <c r="H121" s="197"/>
      <c r="I121" s="194">
        <v>5.7689999999999998E-3</v>
      </c>
      <c r="J121" s="195"/>
      <c r="K121" s="196">
        <v>4.5999999999999999E-3</v>
      </c>
      <c r="L121" s="103"/>
      <c r="M121" s="135" t="s">
        <v>136</v>
      </c>
      <c r="N121" s="173"/>
      <c r="O121" s="136" t="s">
        <v>136</v>
      </c>
      <c r="Q121">
        <f>VLOOKUP(B121,'GAN-8-67-69'!B:G,5,FALSE)</f>
        <v>8.6639999999999998E-3</v>
      </c>
    </row>
    <row r="122" spans="1:17" x14ac:dyDescent="0.25">
      <c r="A122" s="191" t="s">
        <v>261</v>
      </c>
      <c r="B122" s="192">
        <v>290</v>
      </c>
      <c r="C122" s="193"/>
      <c r="D122" s="175"/>
      <c r="E122" s="194">
        <v>1.4250000000000001E-3</v>
      </c>
      <c r="F122" s="195"/>
      <c r="G122" s="196">
        <v>1E-3</v>
      </c>
      <c r="H122" s="197"/>
      <c r="I122" s="194">
        <v>1.2539999999999999E-3</v>
      </c>
      <c r="J122" s="195"/>
      <c r="K122" s="196">
        <v>1E-3</v>
      </c>
      <c r="L122" s="103"/>
      <c r="M122" s="135" t="s">
        <v>136</v>
      </c>
      <c r="N122" s="173"/>
      <c r="O122" s="136" t="s">
        <v>136</v>
      </c>
      <c r="Q122">
        <f>VLOOKUP(B122,'GAN-8-67-69'!B:G,5,FALSE)</f>
        <v>2.0939999999999999E-3</v>
      </c>
    </row>
    <row r="123" spans="1:17" x14ac:dyDescent="0.25">
      <c r="A123" s="191" t="s">
        <v>262</v>
      </c>
      <c r="B123" s="192">
        <v>307</v>
      </c>
      <c r="C123" s="193"/>
      <c r="D123" s="175"/>
      <c r="E123" s="194">
        <v>4.7726999999999999E-2</v>
      </c>
      <c r="F123" s="195"/>
      <c r="G123" s="196">
        <v>3.3499000000000001E-2</v>
      </c>
      <c r="H123" s="197"/>
      <c r="I123" s="194">
        <v>4.2009999999999999E-2</v>
      </c>
      <c r="J123" s="195"/>
      <c r="K123" s="196">
        <v>3.3494000000000003E-2</v>
      </c>
      <c r="L123" s="103"/>
      <c r="M123" s="135" t="s">
        <v>136</v>
      </c>
      <c r="N123" s="173"/>
      <c r="O123" s="136" t="s">
        <v>136</v>
      </c>
      <c r="Q123">
        <f>VLOOKUP(B123,'GAN-8-67-69'!B:G,5,FALSE)</f>
        <v>6.0895999999999999E-2</v>
      </c>
    </row>
    <row r="124" spans="1:17" x14ac:dyDescent="0.25">
      <c r="A124" s="191" t="s">
        <v>263</v>
      </c>
      <c r="B124" s="192">
        <v>310</v>
      </c>
      <c r="C124" s="193"/>
      <c r="D124" s="175"/>
      <c r="E124" s="194">
        <v>5.6999999999999998E-4</v>
      </c>
      <c r="F124" s="195"/>
      <c r="G124" s="196">
        <v>4.0000000000000002E-4</v>
      </c>
      <c r="H124" s="197"/>
      <c r="I124" s="194">
        <v>5.0199999999999995E-4</v>
      </c>
      <c r="J124" s="195"/>
      <c r="K124" s="196">
        <v>4.0000000000000002E-4</v>
      </c>
      <c r="L124" s="103"/>
      <c r="M124" s="135" t="s">
        <v>136</v>
      </c>
      <c r="N124" s="177"/>
      <c r="O124" s="136" t="s">
        <v>136</v>
      </c>
      <c r="Q124">
        <f>VLOOKUP(B124,'GAN-8-67-69'!B:G,5,FALSE)</f>
        <v>8.3000000000000001E-4</v>
      </c>
    </row>
    <row r="125" spans="1:17" x14ac:dyDescent="0.25">
      <c r="A125" s="191" t="s">
        <v>264</v>
      </c>
      <c r="B125" s="192">
        <v>319</v>
      </c>
      <c r="C125" s="193"/>
      <c r="D125" s="175"/>
      <c r="E125" s="194">
        <v>6.2690000000000003E-3</v>
      </c>
      <c r="F125" s="195"/>
      <c r="G125" s="196">
        <v>4.4000000000000003E-3</v>
      </c>
      <c r="H125" s="195"/>
      <c r="I125" s="194">
        <v>5.5180000000000003E-3</v>
      </c>
      <c r="J125" s="195"/>
      <c r="K125" s="196">
        <v>4.3990000000000001E-3</v>
      </c>
      <c r="L125" s="103"/>
      <c r="M125" s="135" t="s">
        <v>136</v>
      </c>
      <c r="N125" s="173"/>
      <c r="O125" s="136" t="s">
        <v>136</v>
      </c>
      <c r="Q125">
        <f>VLOOKUP(B125,'GAN-8-67-69'!B:G,5,FALSE)</f>
        <v>8.1069999999999996E-3</v>
      </c>
    </row>
    <row r="126" spans="1:17" x14ac:dyDescent="0.25">
      <c r="A126" s="191" t="s">
        <v>265</v>
      </c>
      <c r="B126" s="192">
        <v>332</v>
      </c>
      <c r="C126" s="193"/>
      <c r="D126" s="175"/>
      <c r="E126" s="194">
        <v>1.4250000000000001E-3</v>
      </c>
      <c r="F126" s="195"/>
      <c r="G126" s="196">
        <v>1E-3</v>
      </c>
      <c r="H126" s="195"/>
      <c r="I126" s="194">
        <v>1.2539999999999999E-3</v>
      </c>
      <c r="J126" s="195"/>
      <c r="K126" s="196">
        <v>1E-3</v>
      </c>
      <c r="L126" s="103"/>
      <c r="M126" s="135" t="s">
        <v>136</v>
      </c>
      <c r="N126" s="173"/>
      <c r="O126" s="136" t="s">
        <v>136</v>
      </c>
      <c r="Q126">
        <f>VLOOKUP(B126,'GAN-8-67-69'!B:G,5,FALSE)</f>
        <v>1.923E-3</v>
      </c>
    </row>
    <row r="127" spans="1:17" x14ac:dyDescent="0.25">
      <c r="A127" s="191" t="s">
        <v>266</v>
      </c>
      <c r="B127" s="192">
        <v>344</v>
      </c>
      <c r="C127" s="193"/>
      <c r="D127" s="175"/>
      <c r="E127" s="194">
        <v>5.6999999999999998E-4</v>
      </c>
      <c r="F127" s="195"/>
      <c r="G127" s="196">
        <v>4.0000000000000002E-4</v>
      </c>
      <c r="H127" s="197"/>
      <c r="I127" s="194">
        <v>6.4510000000000001E-3</v>
      </c>
      <c r="J127" s="199"/>
      <c r="K127" s="196">
        <v>5.143E-3</v>
      </c>
      <c r="L127" s="103"/>
      <c r="M127" s="135" t="s">
        <v>136</v>
      </c>
      <c r="N127" s="173"/>
      <c r="O127" s="136" t="s">
        <v>136</v>
      </c>
      <c r="Q127">
        <f>VLOOKUP(B127,'GAN-8-67-69'!B:G,5,FALSE)</f>
        <v>7.1069999999999996E-3</v>
      </c>
    </row>
    <row r="128" spans="1:17" x14ac:dyDescent="0.25">
      <c r="A128" s="191" t="s">
        <v>267</v>
      </c>
      <c r="B128" s="192">
        <v>347</v>
      </c>
      <c r="C128" s="193"/>
      <c r="D128" s="175"/>
      <c r="E128" s="194">
        <v>5.6999999999999998E-4</v>
      </c>
      <c r="F128" s="195"/>
      <c r="G128" s="196">
        <v>4.0000000000000002E-4</v>
      </c>
      <c r="H128" s="195"/>
      <c r="I128" s="194">
        <v>5.0199999999999995E-4</v>
      </c>
      <c r="J128" s="195"/>
      <c r="K128" s="196">
        <v>4.0000000000000002E-4</v>
      </c>
      <c r="L128" s="103"/>
      <c r="M128" s="135" t="s">
        <v>136</v>
      </c>
      <c r="N128" s="177"/>
      <c r="O128" s="136" t="s">
        <v>136</v>
      </c>
      <c r="Q128">
        <f>VLOOKUP(B128,'GAN-8-67-69'!B:G,5,FALSE)</f>
        <v>7.45E-4</v>
      </c>
    </row>
    <row r="129" spans="1:17" x14ac:dyDescent="0.25">
      <c r="A129" s="191" t="s">
        <v>268</v>
      </c>
      <c r="B129" s="192">
        <v>353</v>
      </c>
      <c r="C129" s="193"/>
      <c r="D129" s="175"/>
      <c r="E129" s="194">
        <v>1.8769000000000001E-2</v>
      </c>
      <c r="F129" s="195"/>
      <c r="G129" s="196">
        <v>1.3174E-2</v>
      </c>
      <c r="H129" s="197"/>
      <c r="I129" s="194">
        <v>1.0501999999999999E-2</v>
      </c>
      <c r="J129" s="199"/>
      <c r="K129" s="196">
        <v>8.3730000000000002E-3</v>
      </c>
      <c r="L129" s="103"/>
      <c r="M129" s="135">
        <v>8.6890000000000005E-3</v>
      </c>
      <c r="N129" s="173"/>
      <c r="O129" s="136">
        <v>7.1329999999999996E-3</v>
      </c>
      <c r="Q129">
        <f>VLOOKUP(B129,'GAN-8-67-69'!B:G,5,FALSE)</f>
        <v>4.5738000000000001E-2</v>
      </c>
    </row>
    <row r="130" spans="1:17" x14ac:dyDescent="0.25">
      <c r="A130" s="191" t="s">
        <v>269</v>
      </c>
      <c r="B130" s="192">
        <v>354</v>
      </c>
      <c r="C130" s="193"/>
      <c r="D130" s="175"/>
      <c r="E130" s="194">
        <v>1.828E-3</v>
      </c>
      <c r="F130" s="195"/>
      <c r="G130" s="196">
        <v>1.2830000000000001E-3</v>
      </c>
      <c r="H130" s="197"/>
      <c r="I130" s="194">
        <v>5.0199999999999995E-4</v>
      </c>
      <c r="J130" s="199"/>
      <c r="K130" s="196">
        <v>4.0000000000000002E-4</v>
      </c>
      <c r="L130" s="103"/>
      <c r="M130" s="135" t="s">
        <v>136</v>
      </c>
      <c r="N130" s="173"/>
      <c r="O130" s="136" t="s">
        <v>136</v>
      </c>
      <c r="Q130">
        <f>VLOOKUP(B130,'GAN-8-67-69'!B:G,5,FALSE)</f>
        <v>6.9519999999999998E-3</v>
      </c>
    </row>
    <row r="131" spans="1:17" x14ac:dyDescent="0.25">
      <c r="A131" s="191" t="s">
        <v>142</v>
      </c>
      <c r="B131" s="192">
        <v>360</v>
      </c>
      <c r="C131" s="193"/>
      <c r="D131" s="175"/>
      <c r="E131" s="194">
        <v>2.6672999999999999E-2</v>
      </c>
      <c r="F131" s="195"/>
      <c r="G131" s="196">
        <v>1.8721000000000002E-2</v>
      </c>
      <c r="H131" s="195"/>
      <c r="I131" s="194">
        <v>1.5436E-2</v>
      </c>
      <c r="J131" s="195"/>
      <c r="K131" s="196">
        <v>1.2307E-2</v>
      </c>
      <c r="L131" s="103"/>
      <c r="M131" s="135" t="s">
        <v>136</v>
      </c>
      <c r="N131" s="173"/>
      <c r="O131" s="136" t="s">
        <v>136</v>
      </c>
      <c r="Q131">
        <f>VLOOKUP(B131,'GAN-8-67-69'!B:G,5,FALSE)</f>
        <v>2.7882000000000001E-2</v>
      </c>
    </row>
    <row r="132" spans="1:17" x14ac:dyDescent="0.25">
      <c r="A132" s="191" t="s">
        <v>270</v>
      </c>
      <c r="B132" s="192">
        <v>361</v>
      </c>
      <c r="C132" s="193"/>
      <c r="D132" s="175"/>
      <c r="E132" s="194">
        <v>5.6999999999999998E-4</v>
      </c>
      <c r="F132" s="195"/>
      <c r="G132" s="196">
        <v>4.0000000000000002E-4</v>
      </c>
      <c r="H132" s="197"/>
      <c r="I132" s="194">
        <v>5.0199999999999995E-4</v>
      </c>
      <c r="J132" s="195"/>
      <c r="K132" s="196">
        <v>4.0000000000000002E-4</v>
      </c>
      <c r="L132" s="103"/>
      <c r="M132" s="135" t="s">
        <v>136</v>
      </c>
      <c r="N132" s="173"/>
      <c r="O132" s="136" t="s">
        <v>136</v>
      </c>
      <c r="Q132">
        <f>VLOOKUP(B132,'GAN-8-67-69'!B:G,5,FALSE)</f>
        <v>3.4190000000000002E-3</v>
      </c>
    </row>
    <row r="133" spans="1:17" x14ac:dyDescent="0.25">
      <c r="A133" s="191" t="s">
        <v>271</v>
      </c>
      <c r="B133" s="192">
        <v>422</v>
      </c>
      <c r="C133" s="193"/>
      <c r="D133" s="175"/>
      <c r="E133" s="194">
        <v>0.17067099999999999</v>
      </c>
      <c r="F133" s="195"/>
      <c r="G133" s="196">
        <v>0.119792</v>
      </c>
      <c r="H133" s="195"/>
      <c r="I133" s="194">
        <v>0.107615</v>
      </c>
      <c r="J133" s="195"/>
      <c r="K133" s="196">
        <v>8.5800000000000001E-2</v>
      </c>
      <c r="L133" s="103"/>
      <c r="M133" s="135">
        <v>0.107558</v>
      </c>
      <c r="N133" s="173"/>
      <c r="O133" s="136">
        <v>8.8301000000000004E-2</v>
      </c>
      <c r="Q133">
        <f>VLOOKUP(B133,'GAN-8-67-69'!B:G,5,FALSE)</f>
        <v>5.1721000000000003E-2</v>
      </c>
    </row>
    <row r="134" spans="1:17" x14ac:dyDescent="0.25">
      <c r="A134" s="191" t="s">
        <v>272</v>
      </c>
      <c r="B134" s="192">
        <v>423</v>
      </c>
      <c r="C134" s="193"/>
      <c r="D134" s="175"/>
      <c r="E134" s="194">
        <v>1.3644E-2</v>
      </c>
      <c r="F134" s="195"/>
      <c r="G134" s="196">
        <v>9.5770000000000004E-3</v>
      </c>
      <c r="H134" s="195"/>
      <c r="I134" s="194">
        <v>6.5770000000000004E-3</v>
      </c>
      <c r="J134" s="195"/>
      <c r="K134" s="196">
        <v>5.2440000000000004E-3</v>
      </c>
      <c r="L134" s="103"/>
      <c r="M134" s="135">
        <v>8.6800000000000002E-3</v>
      </c>
      <c r="N134" s="173"/>
      <c r="O134" s="136">
        <v>7.1260000000000004E-3</v>
      </c>
      <c r="Q134">
        <f>VLOOKUP(B134,'GAN-8-67-69'!B:G,5,FALSE)</f>
        <v>2.2959999999999999E-3</v>
      </c>
    </row>
    <row r="135" spans="1:17" x14ac:dyDescent="0.25">
      <c r="A135" s="191" t="s">
        <v>273</v>
      </c>
      <c r="B135" s="192">
        <v>424</v>
      </c>
      <c r="C135" s="193"/>
      <c r="D135" s="175"/>
      <c r="E135" s="194">
        <v>0.55305199999999999</v>
      </c>
      <c r="F135" s="195"/>
      <c r="G135" s="196">
        <v>0.38818000000000003</v>
      </c>
      <c r="H135" s="197"/>
      <c r="I135" s="194">
        <v>0.40651100000000001</v>
      </c>
      <c r="J135" s="195"/>
      <c r="K135" s="196">
        <v>0.324104</v>
      </c>
      <c r="L135" s="103"/>
      <c r="M135" s="135">
        <v>0.41322999999999999</v>
      </c>
      <c r="N135" s="173"/>
      <c r="O135" s="136">
        <v>0.33924799999999999</v>
      </c>
      <c r="Q135">
        <f>VLOOKUP(B135,'GAN-8-67-69'!B:G,5,FALSE)</f>
        <v>9.8785999999999999E-2</v>
      </c>
    </row>
    <row r="136" spans="1:17" x14ac:dyDescent="0.25">
      <c r="A136" s="191" t="s">
        <v>274</v>
      </c>
      <c r="B136" s="192">
        <v>490</v>
      </c>
      <c r="C136" s="193"/>
      <c r="D136" s="175"/>
      <c r="E136" s="194">
        <v>1.5098670000000001</v>
      </c>
      <c r="F136" s="198"/>
      <c r="G136" s="196">
        <v>1.0597559999999999</v>
      </c>
      <c r="H136" s="197"/>
      <c r="I136" s="194">
        <v>0.91994299999999996</v>
      </c>
      <c r="J136" s="200"/>
      <c r="K136" s="196">
        <v>0.73345499999999997</v>
      </c>
      <c r="L136" s="103"/>
      <c r="M136" s="135">
        <v>8.8918999999999998E-2</v>
      </c>
      <c r="N136" s="173"/>
      <c r="O136" s="136">
        <v>7.2998999999999994E-2</v>
      </c>
      <c r="Q136">
        <f>VLOOKUP(B136,'GAN-8-67-69'!B:G,5,FALSE)</f>
        <v>5.7486550000000003</v>
      </c>
    </row>
    <row r="137" spans="1:17" x14ac:dyDescent="0.25">
      <c r="A137" s="191" t="s">
        <v>275</v>
      </c>
      <c r="B137" s="192">
        <v>500</v>
      </c>
      <c r="C137" s="193"/>
      <c r="D137" s="175"/>
      <c r="E137" s="194">
        <v>12.400759000000001</v>
      </c>
      <c r="F137" s="195"/>
      <c r="G137" s="196">
        <v>8.7039279999999994</v>
      </c>
      <c r="H137" s="197"/>
      <c r="I137" s="194">
        <v>7.1557149999999998</v>
      </c>
      <c r="J137" s="195"/>
      <c r="K137" s="196">
        <v>5.7051270000000001</v>
      </c>
      <c r="L137" s="103"/>
      <c r="M137" s="135">
        <v>7.3364599999999998</v>
      </c>
      <c r="N137" s="173"/>
      <c r="O137" s="136">
        <v>6.022983</v>
      </c>
      <c r="Q137">
        <f>VLOOKUP(B137,'GAN-8-67-69'!B:G,5,FALSE)</f>
        <v>5.128933</v>
      </c>
    </row>
    <row r="138" spans="1:17" x14ac:dyDescent="0.25">
      <c r="A138" s="191" t="s">
        <v>276</v>
      </c>
      <c r="B138" s="192">
        <v>568</v>
      </c>
      <c r="C138" s="193"/>
      <c r="D138" s="175"/>
      <c r="E138" s="194">
        <v>0.40558899999999998</v>
      </c>
      <c r="F138" s="195"/>
      <c r="G138" s="196">
        <v>0.28467799999999999</v>
      </c>
      <c r="H138" s="197"/>
      <c r="I138" s="194">
        <v>0.24587300000000001</v>
      </c>
      <c r="J138" s="195"/>
      <c r="K138" s="196">
        <v>0.19603000000000001</v>
      </c>
      <c r="L138" s="103"/>
      <c r="M138" s="135">
        <v>0.25447700000000001</v>
      </c>
      <c r="N138" s="173"/>
      <c r="O138" s="136">
        <v>0.20891699999999999</v>
      </c>
      <c r="Q138">
        <f>VLOOKUP(B138,'GAN-8-67-69'!B:G,5,FALSE)</f>
        <v>0.135989</v>
      </c>
    </row>
    <row r="139" spans="1:17" x14ac:dyDescent="0.25">
      <c r="A139" s="191" t="s">
        <v>454</v>
      </c>
      <c r="B139" s="192">
        <v>702</v>
      </c>
      <c r="C139" s="193"/>
      <c r="D139" s="175"/>
      <c r="E139" s="194">
        <v>1.0248999999999999E-2</v>
      </c>
      <c r="F139" s="195"/>
      <c r="G139" s="196">
        <v>7.1939999999999999E-3</v>
      </c>
      <c r="H139" s="197"/>
      <c r="I139" s="194">
        <v>5.7980000000000002E-3</v>
      </c>
      <c r="J139" s="195"/>
      <c r="K139" s="196">
        <v>4.6230000000000004E-3</v>
      </c>
      <c r="L139" s="103"/>
      <c r="M139" s="135" t="s">
        <v>136</v>
      </c>
      <c r="N139" s="173"/>
      <c r="O139" s="136" t="s">
        <v>136</v>
      </c>
      <c r="Q139">
        <f>VLOOKUP(B139,'GAN-8-67-69'!B:G,5,FALSE)</f>
        <v>8.0341999999999997E-2</v>
      </c>
    </row>
    <row r="140" spans="1:17" x14ac:dyDescent="0.25">
      <c r="A140" s="191" t="s">
        <v>277</v>
      </c>
      <c r="B140" s="192">
        <v>703</v>
      </c>
      <c r="C140" s="193"/>
      <c r="D140" s="175"/>
      <c r="E140" s="194">
        <v>5.6999999999999998E-4</v>
      </c>
      <c r="F140" s="195"/>
      <c r="G140" s="196">
        <v>4.0000000000000002E-4</v>
      </c>
      <c r="H140" s="195"/>
      <c r="I140" s="194">
        <v>5.0199999999999995E-4</v>
      </c>
      <c r="J140" s="195"/>
      <c r="K140" s="196">
        <v>4.0000000000000002E-4</v>
      </c>
      <c r="L140" s="103"/>
      <c r="M140" s="135" t="s">
        <v>136</v>
      </c>
      <c r="N140" s="173"/>
      <c r="O140" s="136" t="s">
        <v>136</v>
      </c>
      <c r="Q140">
        <f>VLOOKUP(B140,'GAN-8-67-69'!B:G,5,FALSE)</f>
        <v>1.165E-3</v>
      </c>
    </row>
    <row r="141" spans="1:17" x14ac:dyDescent="0.25">
      <c r="A141" s="191" t="s">
        <v>455</v>
      </c>
      <c r="B141" s="192">
        <v>704</v>
      </c>
      <c r="C141" s="193"/>
      <c r="D141" s="175"/>
      <c r="E141" s="194">
        <v>5.6999999999999998E-4</v>
      </c>
      <c r="F141" s="195"/>
      <c r="G141" s="196">
        <v>4.0000000000000002E-4</v>
      </c>
      <c r="H141" s="195"/>
      <c r="I141" s="194">
        <v>5.0199999999999995E-4</v>
      </c>
      <c r="J141" s="195"/>
      <c r="K141" s="196">
        <v>4.0000000000000002E-4</v>
      </c>
      <c r="L141" s="103"/>
      <c r="M141" s="135" t="s">
        <v>136</v>
      </c>
      <c r="N141" s="173"/>
      <c r="O141" s="136" t="s">
        <v>136</v>
      </c>
      <c r="Q141">
        <f>VLOOKUP(B141,'GAN-8-67-69'!B:G,5,FALSE)</f>
        <v>5.7499999999999999E-4</v>
      </c>
    </row>
    <row r="142" spans="1:17" x14ac:dyDescent="0.25">
      <c r="A142" s="191" t="s">
        <v>653</v>
      </c>
      <c r="B142" s="192">
        <v>706</v>
      </c>
      <c r="C142" s="193"/>
      <c r="D142" s="175"/>
      <c r="E142" s="194">
        <v>5.6999999999999998E-4</v>
      </c>
      <c r="F142" s="195"/>
      <c r="G142" s="196">
        <v>4.0000000000000002E-4</v>
      </c>
      <c r="H142" s="197"/>
      <c r="I142" s="194">
        <v>5.0199999999999995E-4</v>
      </c>
      <c r="J142" s="195"/>
      <c r="K142" s="196">
        <v>4.0000000000000002E-4</v>
      </c>
      <c r="L142" s="103"/>
      <c r="M142" s="135" t="s">
        <v>136</v>
      </c>
      <c r="N142" s="173"/>
      <c r="O142" s="136" t="s">
        <v>136</v>
      </c>
      <c r="Q142">
        <f>VLOOKUP(B142,'GAN-8-67-69'!B:G,5,FALSE)</f>
        <v>1.2880000000000001E-3</v>
      </c>
    </row>
    <row r="143" spans="1:17" x14ac:dyDescent="0.25">
      <c r="A143" s="191" t="s">
        <v>279</v>
      </c>
      <c r="B143" s="192">
        <v>707</v>
      </c>
      <c r="C143" s="193"/>
      <c r="D143" s="175"/>
      <c r="E143" s="194">
        <v>5.6999999999999998E-4</v>
      </c>
      <c r="F143" s="195"/>
      <c r="G143" s="196">
        <v>4.0000000000000002E-4</v>
      </c>
      <c r="H143" s="197"/>
      <c r="I143" s="194">
        <v>5.0199999999999995E-4</v>
      </c>
      <c r="J143" s="195"/>
      <c r="K143" s="196">
        <v>4.0000000000000002E-4</v>
      </c>
      <c r="L143" s="103"/>
      <c r="M143" s="135" t="s">
        <v>136</v>
      </c>
      <c r="N143" s="173"/>
      <c r="O143" s="136" t="s">
        <v>136</v>
      </c>
      <c r="Q143">
        <f>VLOOKUP(B143,'GAN-8-67-69'!B:G,5,FALSE)</f>
        <v>5.7499999999999999E-4</v>
      </c>
    </row>
    <row r="144" spans="1:17" x14ac:dyDescent="0.25">
      <c r="A144" s="191" t="s">
        <v>280</v>
      </c>
      <c r="B144" s="192">
        <v>713</v>
      </c>
      <c r="C144" s="193"/>
      <c r="D144" s="175"/>
      <c r="E144" s="194">
        <v>5.6999999999999998E-4</v>
      </c>
      <c r="F144" s="195"/>
      <c r="G144" s="196">
        <v>4.0000000000000002E-4</v>
      </c>
      <c r="H144" s="197"/>
      <c r="I144" s="194">
        <v>5.0199999999999995E-4</v>
      </c>
      <c r="J144" s="195"/>
      <c r="K144" s="196">
        <v>4.0000000000000002E-4</v>
      </c>
      <c r="L144" s="103"/>
      <c r="M144" s="135" t="s">
        <v>136</v>
      </c>
      <c r="N144" s="173"/>
      <c r="O144" s="136" t="s">
        <v>136</v>
      </c>
      <c r="Q144">
        <f>VLOOKUP(B144,'GAN-8-67-69'!B:G,5,FALSE)</f>
        <v>5.5490000000000001E-3</v>
      </c>
    </row>
    <row r="145" spans="1:17" x14ac:dyDescent="0.25">
      <c r="A145" s="191" t="s">
        <v>281</v>
      </c>
      <c r="B145" s="192">
        <v>714</v>
      </c>
      <c r="C145" s="193"/>
      <c r="D145" s="175"/>
      <c r="E145" s="194">
        <v>5.6999999999999998E-4</v>
      </c>
      <c r="F145" s="195"/>
      <c r="G145" s="196">
        <v>4.0000000000000002E-4</v>
      </c>
      <c r="H145" s="197"/>
      <c r="I145" s="194">
        <v>5.0199999999999995E-4</v>
      </c>
      <c r="J145" s="195"/>
      <c r="K145" s="196">
        <v>4.0000000000000002E-4</v>
      </c>
      <c r="L145" s="103"/>
      <c r="M145" s="135" t="s">
        <v>136</v>
      </c>
      <c r="N145" s="173"/>
      <c r="O145" s="136" t="s">
        <v>136</v>
      </c>
      <c r="Q145">
        <f>VLOOKUP(B145,'GAN-8-67-69'!B:G,5,FALSE)</f>
        <v>8.4910000000000003E-3</v>
      </c>
    </row>
    <row r="146" spans="1:17" x14ac:dyDescent="0.25">
      <c r="A146" s="191" t="s">
        <v>282</v>
      </c>
      <c r="B146" s="192">
        <v>717</v>
      </c>
      <c r="C146" s="193"/>
      <c r="D146" s="175"/>
      <c r="E146" s="194">
        <v>6.3699999999999998E-4</v>
      </c>
      <c r="F146" s="195"/>
      <c r="G146" s="196">
        <v>4.4700000000000002E-4</v>
      </c>
      <c r="H146" s="195"/>
      <c r="I146" s="194">
        <v>5.0199999999999995E-4</v>
      </c>
      <c r="J146" s="195"/>
      <c r="K146" s="196">
        <v>4.0000000000000002E-4</v>
      </c>
      <c r="L146" s="103"/>
      <c r="M146" s="135" t="s">
        <v>136</v>
      </c>
      <c r="N146" s="173"/>
      <c r="O146" s="136" t="s">
        <v>136</v>
      </c>
      <c r="Q146">
        <f>VLOOKUP(B146,'GAN-8-67-69'!B:G,5,FALSE)</f>
        <v>3.6120000000000002E-3</v>
      </c>
    </row>
    <row r="147" spans="1:17" x14ac:dyDescent="0.25">
      <c r="A147" s="191" t="s">
        <v>283</v>
      </c>
      <c r="B147" s="192">
        <v>721</v>
      </c>
      <c r="C147" s="193"/>
      <c r="D147" s="175"/>
      <c r="E147" s="194">
        <v>6.698E-3</v>
      </c>
      <c r="F147" s="195"/>
      <c r="G147" s="196">
        <v>4.7010000000000003E-3</v>
      </c>
      <c r="H147" s="197"/>
      <c r="I147" s="194">
        <v>2.6350000000000002E-3</v>
      </c>
      <c r="J147" s="195"/>
      <c r="K147" s="196">
        <v>2.101E-3</v>
      </c>
      <c r="L147" s="103"/>
      <c r="M147" s="135" t="s">
        <v>136</v>
      </c>
      <c r="N147" s="173"/>
      <c r="O147" s="136" t="s">
        <v>136</v>
      </c>
      <c r="Q147">
        <f>VLOOKUP(B147,'GAN-8-67-69'!B:G,5,FALSE)</f>
        <v>2.6179000000000001E-2</v>
      </c>
    </row>
    <row r="148" spans="1:17" x14ac:dyDescent="0.25">
      <c r="A148" s="191" t="s">
        <v>284</v>
      </c>
      <c r="B148" s="192">
        <v>722</v>
      </c>
      <c r="C148" s="193"/>
      <c r="D148" s="175"/>
      <c r="E148" s="194">
        <v>1.818E-3</v>
      </c>
      <c r="F148" s="195"/>
      <c r="G148" s="196">
        <v>1.276E-3</v>
      </c>
      <c r="H148" s="197"/>
      <c r="I148" s="194">
        <v>5.0199999999999995E-4</v>
      </c>
      <c r="J148" s="195"/>
      <c r="K148" s="196">
        <v>4.0000000000000002E-4</v>
      </c>
      <c r="L148" s="103"/>
      <c r="M148" s="135" t="s">
        <v>136</v>
      </c>
      <c r="N148" s="173"/>
      <c r="O148" s="136" t="s">
        <v>136</v>
      </c>
      <c r="Q148">
        <f>VLOOKUP(B148,'GAN-8-67-69'!B:G,5,FALSE)</f>
        <v>2.7980000000000001E-3</v>
      </c>
    </row>
    <row r="149" spans="1:17" x14ac:dyDescent="0.25">
      <c r="A149" s="191" t="s">
        <v>285</v>
      </c>
      <c r="B149" s="192">
        <v>725</v>
      </c>
      <c r="C149" s="193"/>
      <c r="D149" s="175"/>
      <c r="E149" s="194">
        <v>5.6999999999999998E-4</v>
      </c>
      <c r="F149" s="195"/>
      <c r="G149" s="196">
        <v>4.0000000000000002E-4</v>
      </c>
      <c r="H149" s="197"/>
      <c r="I149" s="194">
        <v>5.0199999999999995E-4</v>
      </c>
      <c r="J149" s="195"/>
      <c r="K149" s="196">
        <v>4.0000000000000002E-4</v>
      </c>
      <c r="L149" s="103"/>
      <c r="M149" s="135" t="s">
        <v>136</v>
      </c>
      <c r="N149" s="173"/>
      <c r="O149" s="136" t="s">
        <v>136</v>
      </c>
      <c r="Q149">
        <f>VLOOKUP(B149,'GAN-8-67-69'!B:G,5,FALSE)</f>
        <v>1.0156999999999999E-2</v>
      </c>
    </row>
    <row r="150" spans="1:17" x14ac:dyDescent="0.25">
      <c r="A150" s="191" t="s">
        <v>287</v>
      </c>
      <c r="B150" s="192">
        <v>727</v>
      </c>
      <c r="C150" s="193"/>
      <c r="D150" s="175"/>
      <c r="E150" s="194">
        <v>5.6999999999999998E-4</v>
      </c>
      <c r="F150" s="195"/>
      <c r="G150" s="196">
        <v>4.0000000000000002E-4</v>
      </c>
      <c r="H150" s="197"/>
      <c r="I150" s="194">
        <v>5.0199999999999995E-4</v>
      </c>
      <c r="J150" s="195"/>
      <c r="K150" s="196">
        <v>4.0000000000000002E-4</v>
      </c>
      <c r="L150" s="103"/>
      <c r="M150" s="135" t="s">
        <v>136</v>
      </c>
      <c r="N150" s="173"/>
      <c r="O150" s="136" t="s">
        <v>136</v>
      </c>
      <c r="Q150">
        <f>VLOOKUP(B150,'GAN-8-67-69'!B:G,5,FALSE)</f>
        <v>1.0392999999999999E-2</v>
      </c>
    </row>
    <row r="151" spans="1:17" x14ac:dyDescent="0.25">
      <c r="A151" s="191" t="s">
        <v>288</v>
      </c>
      <c r="B151" s="192">
        <v>728</v>
      </c>
      <c r="C151" s="193"/>
      <c r="D151" s="175"/>
      <c r="E151" s="194">
        <v>5.6999999999999998E-4</v>
      </c>
      <c r="F151" s="195"/>
      <c r="G151" s="196">
        <v>4.0000000000000002E-4</v>
      </c>
      <c r="H151" s="197"/>
      <c r="I151" s="194">
        <v>5.0199999999999995E-4</v>
      </c>
      <c r="J151" s="195"/>
      <c r="K151" s="196">
        <v>4.0000000000000002E-4</v>
      </c>
      <c r="L151" s="103"/>
      <c r="M151" s="135" t="s">
        <v>136</v>
      </c>
      <c r="N151" s="173"/>
      <c r="O151" s="136" t="s">
        <v>136</v>
      </c>
      <c r="Q151">
        <f>VLOOKUP(B151,'GAN-8-67-69'!B:G,5,FALSE)</f>
        <v>5.7499999999999999E-4</v>
      </c>
    </row>
    <row r="152" spans="1:17" x14ac:dyDescent="0.25">
      <c r="A152" s="191" t="s">
        <v>289</v>
      </c>
      <c r="B152" s="192">
        <v>731</v>
      </c>
      <c r="C152" s="193"/>
      <c r="D152" s="175"/>
      <c r="E152" s="194">
        <v>2.6229999999999999E-3</v>
      </c>
      <c r="F152" s="195"/>
      <c r="G152" s="196">
        <v>1.841E-3</v>
      </c>
      <c r="H152" s="197"/>
      <c r="I152" s="194">
        <v>5.0199999999999995E-4</v>
      </c>
      <c r="J152" s="195"/>
      <c r="K152" s="196">
        <v>4.0000000000000002E-4</v>
      </c>
      <c r="L152" s="103"/>
      <c r="M152" s="135" t="s">
        <v>136</v>
      </c>
      <c r="N152" s="173"/>
      <c r="O152" s="136" t="s">
        <v>136</v>
      </c>
      <c r="Q152">
        <f>VLOOKUP(B152,'GAN-8-67-69'!B:G,5,FALSE)</f>
        <v>1.15E-3</v>
      </c>
    </row>
    <row r="153" spans="1:17" x14ac:dyDescent="0.25">
      <c r="A153" s="191" t="s">
        <v>290</v>
      </c>
      <c r="B153" s="192">
        <v>736</v>
      </c>
      <c r="C153" s="193"/>
      <c r="D153" s="175"/>
      <c r="E153" s="194">
        <v>8.4320000000000003E-3</v>
      </c>
      <c r="F153" s="195"/>
      <c r="G153" s="196">
        <v>5.9179999999999996E-3</v>
      </c>
      <c r="H153" s="197"/>
      <c r="I153" s="194">
        <v>9.9700000000000006E-4</v>
      </c>
      <c r="J153" s="195"/>
      <c r="K153" s="196">
        <v>7.9500000000000003E-4</v>
      </c>
      <c r="L153" s="103"/>
      <c r="M153" s="135" t="s">
        <v>136</v>
      </c>
      <c r="N153" s="173"/>
      <c r="O153" s="136" t="s">
        <v>136</v>
      </c>
      <c r="Q153">
        <f>VLOOKUP(B153,'GAN-8-67-69'!B:G,5,FALSE)</f>
        <v>3.3990000000000001E-3</v>
      </c>
    </row>
    <row r="154" spans="1:17" x14ac:dyDescent="0.25">
      <c r="A154" s="191" t="s">
        <v>291</v>
      </c>
      <c r="B154" s="192">
        <v>737</v>
      </c>
      <c r="C154" s="193"/>
      <c r="D154" s="175"/>
      <c r="E154" s="194">
        <v>5.6999999999999998E-4</v>
      </c>
      <c r="F154" s="195"/>
      <c r="G154" s="196">
        <v>4.0000000000000002E-4</v>
      </c>
      <c r="H154" s="197"/>
      <c r="I154" s="194">
        <v>5.0199999999999995E-4</v>
      </c>
      <c r="J154" s="195"/>
      <c r="K154" s="196">
        <v>4.0000000000000002E-4</v>
      </c>
      <c r="L154" s="103"/>
      <c r="M154" s="135" t="s">
        <v>136</v>
      </c>
      <c r="N154" s="173"/>
      <c r="O154" s="136" t="s">
        <v>136</v>
      </c>
      <c r="Q154">
        <f>VLOOKUP(B154,'GAN-8-67-69'!B:G,5,FALSE)</f>
        <v>5.7499999999999999E-4</v>
      </c>
    </row>
    <row r="155" spans="1:17" x14ac:dyDescent="0.25">
      <c r="A155" s="191" t="s">
        <v>292</v>
      </c>
      <c r="B155" s="192">
        <v>738</v>
      </c>
      <c r="C155" s="193"/>
      <c r="D155" s="175"/>
      <c r="E155" s="194">
        <v>5.7200000000000003E-3</v>
      </c>
      <c r="F155" s="195"/>
      <c r="G155" s="196">
        <v>4.0150000000000003E-3</v>
      </c>
      <c r="H155" s="195"/>
      <c r="I155" s="194">
        <v>4.4050000000000001E-3</v>
      </c>
      <c r="J155" s="195"/>
      <c r="K155" s="196">
        <v>3.5119999999999999E-3</v>
      </c>
      <c r="L155" s="103"/>
      <c r="M155" s="135" t="s">
        <v>136</v>
      </c>
      <c r="N155" s="173"/>
      <c r="O155" s="136" t="s">
        <v>136</v>
      </c>
      <c r="Q155">
        <f>VLOOKUP(B155,'GAN-8-67-69'!B:G,5,FALSE)</f>
        <v>5.6811E-2</v>
      </c>
    </row>
    <row r="156" spans="1:17" x14ac:dyDescent="0.25">
      <c r="A156" s="191" t="s">
        <v>293</v>
      </c>
      <c r="B156" s="192">
        <v>740</v>
      </c>
      <c r="C156" s="193"/>
      <c r="D156" s="175"/>
      <c r="E156" s="194">
        <v>2.3845000000000002E-2</v>
      </c>
      <c r="F156" s="195"/>
      <c r="G156" s="196">
        <v>1.6736000000000001E-2</v>
      </c>
      <c r="H156" s="197"/>
      <c r="I156" s="194">
        <v>3.4510000000000001E-3</v>
      </c>
      <c r="J156" s="195"/>
      <c r="K156" s="196">
        <v>2.751E-3</v>
      </c>
      <c r="L156" s="103"/>
      <c r="M156" s="135" t="s">
        <v>136</v>
      </c>
      <c r="N156" s="173"/>
      <c r="O156" s="136" t="s">
        <v>136</v>
      </c>
      <c r="Q156">
        <f>VLOOKUP(B156,'GAN-8-67-69'!B:G,5,FALSE)</f>
        <v>2.2971999999999999E-2</v>
      </c>
    </row>
    <row r="157" spans="1:17" x14ac:dyDescent="0.25">
      <c r="A157" s="191" t="s">
        <v>294</v>
      </c>
      <c r="B157" s="192">
        <v>741</v>
      </c>
      <c r="C157" s="193"/>
      <c r="D157" s="175"/>
      <c r="E157" s="194">
        <v>2.6050000000000001E-3</v>
      </c>
      <c r="F157" s="195"/>
      <c r="G157" s="196">
        <v>1.828E-3</v>
      </c>
      <c r="H157" s="195"/>
      <c r="I157" s="194">
        <v>9.01E-4</v>
      </c>
      <c r="J157" s="195"/>
      <c r="K157" s="196">
        <v>7.18E-4</v>
      </c>
      <c r="L157" s="103"/>
      <c r="M157" s="135" t="s">
        <v>136</v>
      </c>
      <c r="N157" s="173"/>
      <c r="O157" s="136" t="s">
        <v>136</v>
      </c>
      <c r="Q157">
        <f>VLOOKUP(B157,'GAN-8-67-69'!B:G,5,FALSE)</f>
        <v>4.0851999999999999E-2</v>
      </c>
    </row>
    <row r="158" spans="1:17" x14ac:dyDescent="0.25">
      <c r="A158" s="191" t="s">
        <v>295</v>
      </c>
      <c r="B158" s="192">
        <v>742</v>
      </c>
      <c r="C158" s="193"/>
      <c r="D158" s="175"/>
      <c r="E158" s="194">
        <v>3.1199999999999999E-2</v>
      </c>
      <c r="F158" s="195"/>
      <c r="G158" s="196">
        <v>2.1898999999999998E-2</v>
      </c>
      <c r="H158" s="197"/>
      <c r="I158" s="194">
        <v>5.0199999999999995E-4</v>
      </c>
      <c r="J158" s="195"/>
      <c r="K158" s="196">
        <v>4.0000000000000002E-4</v>
      </c>
      <c r="L158" s="103"/>
      <c r="M158" s="135" t="s">
        <v>136</v>
      </c>
      <c r="N158" s="173"/>
      <c r="O158" s="136" t="s">
        <v>136</v>
      </c>
      <c r="Q158">
        <f>VLOOKUP(B158,'GAN-8-67-69'!B:G,5,FALSE)</f>
        <v>1.2552000000000001E-2</v>
      </c>
    </row>
    <row r="159" spans="1:17" x14ac:dyDescent="0.25">
      <c r="A159" s="191" t="s">
        <v>296</v>
      </c>
      <c r="B159" s="192">
        <v>744</v>
      </c>
      <c r="C159" s="193"/>
      <c r="D159" s="175"/>
      <c r="E159" s="194">
        <v>3.7139999999999999E-3</v>
      </c>
      <c r="F159" s="195"/>
      <c r="G159" s="196">
        <v>2.6069999999999999E-3</v>
      </c>
      <c r="H159" s="197"/>
      <c r="I159" s="194">
        <v>5.0199999999999995E-4</v>
      </c>
      <c r="J159" s="195"/>
      <c r="K159" s="196">
        <v>4.0000000000000002E-4</v>
      </c>
      <c r="L159" s="103"/>
      <c r="M159" s="135" t="s">
        <v>136</v>
      </c>
      <c r="N159" s="173"/>
      <c r="O159" s="136" t="s">
        <v>136</v>
      </c>
      <c r="Q159">
        <f>VLOOKUP(B159,'GAN-8-67-69'!B:G,5,FALSE)</f>
        <v>5.7499999999999999E-4</v>
      </c>
    </row>
    <row r="160" spans="1:17" x14ac:dyDescent="0.25">
      <c r="A160" s="191" t="s">
        <v>456</v>
      </c>
      <c r="B160" s="192">
        <v>755</v>
      </c>
      <c r="C160" s="193"/>
      <c r="D160" s="175"/>
      <c r="E160" s="194">
        <v>8.3199999999999995E-4</v>
      </c>
      <c r="F160" s="195"/>
      <c r="G160" s="196">
        <v>5.8399999999999999E-4</v>
      </c>
      <c r="H160" s="197"/>
      <c r="I160" s="194">
        <v>7.3200000000000001E-4</v>
      </c>
      <c r="J160" s="195"/>
      <c r="K160" s="196">
        <v>5.8399999999999999E-4</v>
      </c>
      <c r="L160" s="103"/>
      <c r="M160" s="135" t="s">
        <v>136</v>
      </c>
      <c r="N160" s="173"/>
      <c r="O160" s="136" t="s">
        <v>136</v>
      </c>
      <c r="Q160">
        <f>VLOOKUP(B160,'GAN-8-67-69'!B:G,5,FALSE)</f>
        <v>1.3150999999999999E-2</v>
      </c>
    </row>
    <row r="161" spans="1:17" x14ac:dyDescent="0.25">
      <c r="A161" s="191" t="s">
        <v>297</v>
      </c>
      <c r="B161" s="192">
        <v>764</v>
      </c>
      <c r="C161" s="193"/>
      <c r="D161" s="175"/>
      <c r="E161" s="194">
        <v>1.9254E-2</v>
      </c>
      <c r="F161" s="195"/>
      <c r="G161" s="196">
        <v>1.3514E-2</v>
      </c>
      <c r="H161" s="197"/>
      <c r="I161" s="194">
        <v>6.4380000000000001E-3</v>
      </c>
      <c r="J161" s="195"/>
      <c r="K161" s="196">
        <v>5.1330000000000004E-3</v>
      </c>
      <c r="L161" s="103"/>
      <c r="M161" s="135" t="s">
        <v>136</v>
      </c>
      <c r="N161" s="173"/>
      <c r="O161" s="136" t="s">
        <v>136</v>
      </c>
      <c r="Q161">
        <f>VLOOKUP(B161,'GAN-8-67-69'!B:G,5,FALSE)</f>
        <v>7.2040000000000007E-2</v>
      </c>
    </row>
    <row r="162" spans="1:17" x14ac:dyDescent="0.25">
      <c r="A162" s="191" t="s">
        <v>298</v>
      </c>
      <c r="B162" s="192">
        <v>765</v>
      </c>
      <c r="C162" s="193"/>
      <c r="D162" s="175"/>
      <c r="E162" s="194">
        <v>2.431E-3</v>
      </c>
      <c r="F162" s="195"/>
      <c r="G162" s="196">
        <v>1.7060000000000001E-3</v>
      </c>
      <c r="H162" s="197"/>
      <c r="I162" s="194">
        <v>5.0199999999999995E-4</v>
      </c>
      <c r="J162" s="195"/>
      <c r="K162" s="196">
        <v>4.0000000000000002E-4</v>
      </c>
      <c r="L162" s="103"/>
      <c r="M162" s="135" t="s">
        <v>136</v>
      </c>
      <c r="N162" s="173"/>
      <c r="O162" s="136" t="s">
        <v>136</v>
      </c>
      <c r="Q162">
        <f>VLOOKUP(B162,'GAN-8-67-69'!B:G,5,FALSE)</f>
        <v>1.6966999999999999E-2</v>
      </c>
    </row>
    <row r="163" spans="1:17" x14ac:dyDescent="0.25">
      <c r="A163" s="191" t="s">
        <v>299</v>
      </c>
      <c r="B163" s="192">
        <v>766</v>
      </c>
      <c r="C163" s="193"/>
      <c r="D163" s="175"/>
      <c r="E163" s="194">
        <v>4.4602000000000003E-2</v>
      </c>
      <c r="F163" s="195"/>
      <c r="G163" s="196">
        <v>3.1306E-2</v>
      </c>
      <c r="H163" s="197"/>
      <c r="I163" s="194">
        <v>3.9985E-2</v>
      </c>
      <c r="J163" s="195"/>
      <c r="K163" s="196">
        <v>3.1878999999999998E-2</v>
      </c>
      <c r="L163" s="103"/>
      <c r="M163" s="135" t="s">
        <v>136</v>
      </c>
      <c r="N163" s="173"/>
      <c r="O163" s="136" t="s">
        <v>136</v>
      </c>
      <c r="Q163">
        <f>VLOOKUP(B163,'GAN-8-67-69'!B:G,5,FALSE)</f>
        <v>8.7555999999999995E-2</v>
      </c>
    </row>
    <row r="164" spans="1:17" x14ac:dyDescent="0.25">
      <c r="A164" s="191" t="s">
        <v>300</v>
      </c>
      <c r="B164" s="192">
        <v>772</v>
      </c>
      <c r="C164" s="193"/>
      <c r="D164" s="175"/>
      <c r="E164" s="194">
        <v>4.326E-3</v>
      </c>
      <c r="F164" s="195"/>
      <c r="G164" s="196">
        <v>3.0360000000000001E-3</v>
      </c>
      <c r="H164" s="197"/>
      <c r="I164" s="194">
        <v>3.2599999999999999E-3</v>
      </c>
      <c r="J164" s="195"/>
      <c r="K164" s="196">
        <v>2.5990000000000002E-3</v>
      </c>
      <c r="L164" s="103"/>
      <c r="M164" s="135" t="s">
        <v>136</v>
      </c>
      <c r="N164" s="177"/>
      <c r="O164" s="136" t="s">
        <v>136</v>
      </c>
      <c r="Q164">
        <f>VLOOKUP(B164,'GAN-8-67-69'!B:G,5,FALSE)</f>
        <v>3.6144000000000003E-2</v>
      </c>
    </row>
    <row r="165" spans="1:17" x14ac:dyDescent="0.25">
      <c r="A165" s="191" t="s">
        <v>301</v>
      </c>
      <c r="B165" s="192">
        <v>773</v>
      </c>
      <c r="C165" s="193">
        <v>490</v>
      </c>
      <c r="D165" s="175"/>
      <c r="E165" s="194"/>
      <c r="F165" s="195"/>
      <c r="G165" s="196" t="s">
        <v>2</v>
      </c>
      <c r="H165" s="197"/>
      <c r="I165" s="194"/>
      <c r="J165" s="195"/>
      <c r="K165" s="196" t="s">
        <v>2</v>
      </c>
      <c r="L165" s="103"/>
      <c r="M165" s="135" t="s">
        <v>136</v>
      </c>
      <c r="N165" s="173"/>
      <c r="O165" s="136" t="s">
        <v>136</v>
      </c>
      <c r="Q165" t="str">
        <f>VLOOKUP(B165,'GAN-8-67-69'!B:G,5,FALSE)</f>
        <v/>
      </c>
    </row>
    <row r="166" spans="1:17" x14ac:dyDescent="0.25">
      <c r="A166" s="191" t="s">
        <v>302</v>
      </c>
      <c r="B166" s="192">
        <v>777</v>
      </c>
      <c r="C166" s="193"/>
      <c r="D166" s="175"/>
      <c r="E166" s="194">
        <v>5.6999999999999998E-4</v>
      </c>
      <c r="F166" s="195"/>
      <c r="G166" s="196">
        <v>4.0000000000000002E-4</v>
      </c>
      <c r="H166" s="195"/>
      <c r="I166" s="194">
        <v>5.0199999999999995E-4</v>
      </c>
      <c r="J166" s="195"/>
      <c r="K166" s="196">
        <v>4.0000000000000002E-4</v>
      </c>
      <c r="L166" s="103"/>
      <c r="M166" s="135" t="s">
        <v>136</v>
      </c>
      <c r="N166" s="173"/>
      <c r="O166" s="136" t="s">
        <v>136</v>
      </c>
      <c r="Q166">
        <f>VLOOKUP(B166,'GAN-8-67-69'!B:G,5,FALSE)</f>
        <v>8.2380000000000005E-3</v>
      </c>
    </row>
    <row r="167" spans="1:17" x14ac:dyDescent="0.25">
      <c r="A167" s="191" t="s">
        <v>303</v>
      </c>
      <c r="B167" s="192">
        <v>787</v>
      </c>
      <c r="C167" s="193"/>
      <c r="D167" s="175"/>
      <c r="E167" s="194">
        <v>3.5769999999999999E-3</v>
      </c>
      <c r="F167" s="195"/>
      <c r="G167" s="196">
        <v>2.5110000000000002E-3</v>
      </c>
      <c r="H167" s="197"/>
      <c r="I167" s="194">
        <v>4.2090000000000001E-3</v>
      </c>
      <c r="J167" s="195"/>
      <c r="K167" s="196">
        <v>3.356E-3</v>
      </c>
      <c r="L167" s="103"/>
      <c r="M167" s="135" t="s">
        <v>136</v>
      </c>
      <c r="N167" s="173"/>
      <c r="O167" s="136" t="s">
        <v>136</v>
      </c>
      <c r="Q167">
        <f>VLOOKUP(B167,'GAN-8-67-69'!B:G,5,FALSE)</f>
        <v>1.6177E-2</v>
      </c>
    </row>
    <row r="168" spans="1:17" x14ac:dyDescent="0.25">
      <c r="A168" s="191" t="s">
        <v>304</v>
      </c>
      <c r="B168" s="192">
        <v>791</v>
      </c>
      <c r="C168" s="193"/>
      <c r="D168" s="175"/>
      <c r="E168" s="194">
        <v>3.4300999999999998E-2</v>
      </c>
      <c r="F168" s="195"/>
      <c r="G168" s="196">
        <v>2.4074999999999999E-2</v>
      </c>
      <c r="H168" s="197"/>
      <c r="I168" s="194">
        <v>1.4525E-2</v>
      </c>
      <c r="J168" s="199"/>
      <c r="K168" s="196">
        <v>1.1580999999999999E-2</v>
      </c>
      <c r="L168" s="103"/>
      <c r="M168" s="135" t="s">
        <v>136</v>
      </c>
      <c r="N168" s="173"/>
      <c r="O168" s="136" t="s">
        <v>136</v>
      </c>
      <c r="Q168">
        <f>VLOOKUP(B168,'GAN-8-67-69'!B:G,5,FALSE)</f>
        <v>0.19219</v>
      </c>
    </row>
    <row r="169" spans="1:17" x14ac:dyDescent="0.25">
      <c r="A169" s="191" t="s">
        <v>305</v>
      </c>
      <c r="B169" s="192">
        <v>792</v>
      </c>
      <c r="C169" s="193"/>
      <c r="D169" s="175"/>
      <c r="E169" s="194">
        <v>3.0620000000000001E-3</v>
      </c>
      <c r="F169" s="195"/>
      <c r="G169" s="196">
        <v>2.1489999999999999E-3</v>
      </c>
      <c r="H169" s="197"/>
      <c r="I169" s="194">
        <v>5.0199999999999995E-4</v>
      </c>
      <c r="J169" s="195"/>
      <c r="K169" s="196">
        <v>4.0000000000000002E-4</v>
      </c>
      <c r="L169" s="103"/>
      <c r="M169" s="135" t="s">
        <v>136</v>
      </c>
      <c r="N169" s="173"/>
      <c r="O169" s="136" t="s">
        <v>136</v>
      </c>
      <c r="Q169">
        <f>VLOOKUP(B169,'GAN-8-67-69'!B:G,5,FALSE)</f>
        <v>2.2818999999999999E-2</v>
      </c>
    </row>
    <row r="170" spans="1:17" x14ac:dyDescent="0.25">
      <c r="A170" s="191" t="s">
        <v>306</v>
      </c>
      <c r="B170" s="192">
        <v>793</v>
      </c>
      <c r="C170" s="193"/>
      <c r="D170" s="175"/>
      <c r="E170" s="194">
        <v>2.2800000000000001E-2</v>
      </c>
      <c r="F170" s="195"/>
      <c r="G170" s="196">
        <v>1.6003E-2</v>
      </c>
      <c r="H170" s="197"/>
      <c r="I170" s="194">
        <v>4.0159999999999996E-3</v>
      </c>
      <c r="J170" s="195"/>
      <c r="K170" s="196">
        <v>3.202E-3</v>
      </c>
      <c r="L170" s="103"/>
      <c r="M170" s="135" t="s">
        <v>136</v>
      </c>
      <c r="N170" s="173"/>
      <c r="O170" s="136" t="s">
        <v>136</v>
      </c>
      <c r="Q170">
        <f>VLOOKUP(B170,'GAN-8-67-69'!B:G,5,FALSE)</f>
        <v>0.18259800000000001</v>
      </c>
    </row>
    <row r="171" spans="1:17" x14ac:dyDescent="0.25">
      <c r="A171" s="191" t="s">
        <v>307</v>
      </c>
      <c r="B171" s="192">
        <v>796</v>
      </c>
      <c r="C171" s="193"/>
      <c r="D171" s="175"/>
      <c r="E171" s="194">
        <v>5.6999999999999998E-4</v>
      </c>
      <c r="F171" s="195"/>
      <c r="G171" s="196">
        <v>4.0000000000000002E-4</v>
      </c>
      <c r="H171" s="195"/>
      <c r="I171" s="194">
        <v>5.0199999999999995E-4</v>
      </c>
      <c r="J171" s="195"/>
      <c r="K171" s="196">
        <v>4.0000000000000002E-4</v>
      </c>
      <c r="L171" s="103"/>
      <c r="M171" s="135" t="s">
        <v>136</v>
      </c>
      <c r="N171" s="173"/>
      <c r="O171" s="136" t="s">
        <v>136</v>
      </c>
      <c r="Q171">
        <f>VLOOKUP(B171,'GAN-8-67-69'!B:G,5,FALSE)</f>
        <v>1.196E-3</v>
      </c>
    </row>
    <row r="172" spans="1:17" x14ac:dyDescent="0.25">
      <c r="A172" s="191" t="s">
        <v>308</v>
      </c>
      <c r="B172" s="192">
        <v>797</v>
      </c>
      <c r="C172" s="193"/>
      <c r="D172" s="175"/>
      <c r="E172" s="194">
        <v>6.3969999999999999E-3</v>
      </c>
      <c r="F172" s="195"/>
      <c r="G172" s="196">
        <v>4.4900000000000001E-3</v>
      </c>
      <c r="H172" s="197"/>
      <c r="I172" s="194">
        <v>8.3940000000000004E-3</v>
      </c>
      <c r="J172" s="195"/>
      <c r="K172" s="196">
        <v>6.692E-3</v>
      </c>
      <c r="L172" s="103"/>
      <c r="M172" s="135" t="s">
        <v>136</v>
      </c>
      <c r="N172" s="173"/>
      <c r="O172" s="136" t="s">
        <v>136</v>
      </c>
      <c r="Q172">
        <f>VLOOKUP(B172,'GAN-8-67-69'!B:G,5,FALSE)</f>
        <v>3.6519000000000003E-2</v>
      </c>
    </row>
    <row r="173" spans="1:17" x14ac:dyDescent="0.25">
      <c r="A173" s="191" t="s">
        <v>309</v>
      </c>
      <c r="B173" s="192">
        <v>799</v>
      </c>
      <c r="C173" s="193"/>
      <c r="D173" s="175"/>
      <c r="E173" s="194">
        <v>2.9129999999999998E-3</v>
      </c>
      <c r="F173" s="195"/>
      <c r="G173" s="196">
        <v>2.0449999999999999E-3</v>
      </c>
      <c r="H173" s="197"/>
      <c r="I173" s="194">
        <v>1.4970000000000001E-3</v>
      </c>
      <c r="J173" s="199"/>
      <c r="K173" s="196">
        <v>1.194E-3</v>
      </c>
      <c r="L173" s="103"/>
      <c r="M173" s="135" t="s">
        <v>136</v>
      </c>
      <c r="N173" s="173"/>
      <c r="O173" s="136" t="s">
        <v>136</v>
      </c>
      <c r="Q173">
        <f>VLOOKUP(B173,'GAN-8-67-69'!B:G,5,FALSE)</f>
        <v>1.9945999999999998E-2</v>
      </c>
    </row>
    <row r="174" spans="1:17" x14ac:dyDescent="0.25">
      <c r="A174" s="191" t="s">
        <v>310</v>
      </c>
      <c r="B174" s="192">
        <v>801</v>
      </c>
      <c r="C174" s="193"/>
      <c r="D174" s="175"/>
      <c r="E174" s="194">
        <v>3.0222169999999999</v>
      </c>
      <c r="F174" s="195"/>
      <c r="G174" s="196">
        <v>2.121254</v>
      </c>
      <c r="H174" s="197"/>
      <c r="I174" s="194">
        <v>0.77243100000000009</v>
      </c>
      <c r="J174" s="199"/>
      <c r="K174" s="196">
        <v>0.615846</v>
      </c>
      <c r="L174" s="103"/>
      <c r="M174" s="135" t="s">
        <v>136</v>
      </c>
      <c r="N174" s="173"/>
      <c r="O174" s="136" t="s">
        <v>136</v>
      </c>
      <c r="Q174">
        <f>VLOOKUP(B174,'GAN-8-67-69'!B:G,5,FALSE)</f>
        <v>5.2940690000000004</v>
      </c>
    </row>
    <row r="175" spans="1:17" x14ac:dyDescent="0.25">
      <c r="A175" s="191" t="s">
        <v>657</v>
      </c>
      <c r="B175" s="192">
        <v>802</v>
      </c>
      <c r="C175" s="193"/>
      <c r="D175" s="175"/>
      <c r="E175" s="194">
        <v>0.198186</v>
      </c>
      <c r="F175" s="195"/>
      <c r="G175" s="196">
        <v>0.13910400000000001</v>
      </c>
      <c r="H175" s="197"/>
      <c r="I175" s="194">
        <v>3.6329E-2</v>
      </c>
      <c r="J175" s="199"/>
      <c r="K175" s="196">
        <v>2.8964E-2</v>
      </c>
      <c r="L175" s="103"/>
      <c r="M175" s="135" t="s">
        <v>136</v>
      </c>
      <c r="N175" s="173"/>
      <c r="O175" s="136" t="s">
        <v>136</v>
      </c>
      <c r="Q175">
        <f>VLOOKUP(B175,'GAN-8-67-69'!B:G,5,FALSE)</f>
        <v>2.8358999999999999E-2</v>
      </c>
    </row>
    <row r="176" spans="1:17" x14ac:dyDescent="0.25">
      <c r="A176" s="191" t="s">
        <v>143</v>
      </c>
      <c r="B176" s="192">
        <v>805</v>
      </c>
      <c r="C176" s="193"/>
      <c r="D176" s="175"/>
      <c r="E176" s="194">
        <v>5.4770000000000001E-3</v>
      </c>
      <c r="F176" s="195"/>
      <c r="G176" s="196">
        <v>3.8440000000000002E-3</v>
      </c>
      <c r="H176" s="197"/>
      <c r="I176" s="194">
        <v>5.0199999999999995E-4</v>
      </c>
      <c r="J176" s="195"/>
      <c r="K176" s="196">
        <v>4.0000000000000002E-4</v>
      </c>
      <c r="L176" s="103"/>
      <c r="M176" s="135" t="s">
        <v>136</v>
      </c>
      <c r="N176" s="173"/>
      <c r="O176" s="136" t="s">
        <v>136</v>
      </c>
      <c r="Q176">
        <f>VLOOKUP(B176,'GAN-8-67-69'!B:G,5,FALSE)</f>
        <v>3.7227000000000003E-2</v>
      </c>
    </row>
    <row r="177" spans="1:17" x14ac:dyDescent="0.25">
      <c r="A177" s="191" t="s">
        <v>311</v>
      </c>
      <c r="B177" s="192">
        <v>807</v>
      </c>
      <c r="C177" s="193">
        <v>490</v>
      </c>
      <c r="D177" s="175"/>
      <c r="E177" s="194"/>
      <c r="F177" s="195"/>
      <c r="G177" s="196" t="s">
        <v>2</v>
      </c>
      <c r="H177" s="195"/>
      <c r="I177" s="194"/>
      <c r="J177" s="195"/>
      <c r="K177" s="196" t="s">
        <v>2</v>
      </c>
      <c r="L177" s="103"/>
      <c r="M177" s="135" t="s">
        <v>136</v>
      </c>
      <c r="N177" s="173"/>
      <c r="O177" s="136" t="s">
        <v>136</v>
      </c>
      <c r="Q177" t="str">
        <f>VLOOKUP(B177,'GAN-8-67-69'!B:G,5,FALSE)</f>
        <v/>
      </c>
    </row>
    <row r="178" spans="1:17" x14ac:dyDescent="0.25">
      <c r="A178" s="191" t="s">
        <v>312</v>
      </c>
      <c r="B178" s="192">
        <v>810</v>
      </c>
      <c r="C178" s="193"/>
      <c r="D178" s="175"/>
      <c r="E178" s="194">
        <v>4.738E-3</v>
      </c>
      <c r="F178" s="195"/>
      <c r="G178" s="196">
        <v>3.326E-3</v>
      </c>
      <c r="H178" s="197"/>
      <c r="I178" s="194">
        <v>5.0199999999999995E-4</v>
      </c>
      <c r="J178" s="195"/>
      <c r="K178" s="196">
        <v>4.0000000000000002E-4</v>
      </c>
      <c r="L178" s="103"/>
      <c r="M178" s="135" t="s">
        <v>136</v>
      </c>
      <c r="N178" s="173"/>
      <c r="O178" s="136" t="s">
        <v>136</v>
      </c>
      <c r="Q178">
        <f>VLOOKUP(B178,'GAN-8-67-69'!B:G,5,FALSE)</f>
        <v>1.6247999999999999E-2</v>
      </c>
    </row>
    <row r="179" spans="1:17" x14ac:dyDescent="0.25">
      <c r="A179" s="191" t="s">
        <v>313</v>
      </c>
      <c r="B179" s="192">
        <v>811</v>
      </c>
      <c r="C179" s="193"/>
      <c r="D179" s="175"/>
      <c r="E179" s="194">
        <v>2.0693E-2</v>
      </c>
      <c r="F179" s="195"/>
      <c r="G179" s="196">
        <v>1.4524E-2</v>
      </c>
      <c r="H179" s="197"/>
      <c r="I179" s="194">
        <v>3.7829999999999999E-3</v>
      </c>
      <c r="J179" s="195"/>
      <c r="K179" s="196">
        <v>3.016E-3</v>
      </c>
      <c r="L179" s="103"/>
      <c r="M179" s="135" t="s">
        <v>136</v>
      </c>
      <c r="N179" s="173"/>
      <c r="O179" s="136" t="s">
        <v>136</v>
      </c>
      <c r="Q179">
        <f>VLOOKUP(B179,'GAN-8-67-69'!B:G,5,FALSE)</f>
        <v>6.8513000000000004E-2</v>
      </c>
    </row>
    <row r="180" spans="1:17" x14ac:dyDescent="0.25">
      <c r="A180" s="191" t="s">
        <v>314</v>
      </c>
      <c r="B180" s="192">
        <v>812</v>
      </c>
      <c r="C180" s="193"/>
      <c r="D180" s="175"/>
      <c r="E180" s="194">
        <v>3.4250999999999997E-2</v>
      </c>
      <c r="F180" s="195"/>
      <c r="G180" s="196">
        <v>2.4039999999999999E-2</v>
      </c>
      <c r="H180" s="195"/>
      <c r="I180" s="194">
        <v>8.6610000000000003E-3</v>
      </c>
      <c r="J180" s="195"/>
      <c r="K180" s="196">
        <v>6.9049999999999997E-3</v>
      </c>
      <c r="L180" s="103"/>
      <c r="M180" s="135" t="s">
        <v>136</v>
      </c>
      <c r="N180" s="173"/>
      <c r="O180" s="136" t="s">
        <v>136</v>
      </c>
      <c r="Q180">
        <f>VLOOKUP(B180,'GAN-8-67-69'!B:G,5,FALSE)</f>
        <v>9.9024000000000001E-2</v>
      </c>
    </row>
    <row r="181" spans="1:17" x14ac:dyDescent="0.25">
      <c r="A181" s="191" t="s">
        <v>315</v>
      </c>
      <c r="B181" s="192">
        <v>813</v>
      </c>
      <c r="C181" s="193"/>
      <c r="D181" s="175"/>
      <c r="E181" s="194">
        <v>0.12812000000000001</v>
      </c>
      <c r="F181" s="195"/>
      <c r="G181" s="196">
        <v>8.9926000000000006E-2</v>
      </c>
      <c r="H181" s="195"/>
      <c r="I181" s="194">
        <v>8.5450000000000005E-3</v>
      </c>
      <c r="J181" s="195"/>
      <c r="K181" s="196">
        <v>6.8129999999999996E-3</v>
      </c>
      <c r="L181" s="103"/>
      <c r="M181" s="135" t="s">
        <v>136</v>
      </c>
      <c r="N181" s="173"/>
      <c r="O181" s="136" t="s">
        <v>136</v>
      </c>
      <c r="Q181">
        <f>VLOOKUP(B181,'GAN-8-67-69'!B:G,5,FALSE)</f>
        <v>0.107783</v>
      </c>
    </row>
    <row r="182" spans="1:17" x14ac:dyDescent="0.25">
      <c r="A182" s="191" t="s">
        <v>316</v>
      </c>
      <c r="B182" s="192">
        <v>816</v>
      </c>
      <c r="C182" s="193"/>
      <c r="D182" s="175"/>
      <c r="E182" s="194">
        <v>1.7394E-2</v>
      </c>
      <c r="F182" s="195"/>
      <c r="G182" s="196">
        <v>1.2208999999999999E-2</v>
      </c>
      <c r="H182" s="197"/>
      <c r="I182" s="194">
        <v>8.3949999999999997E-3</v>
      </c>
      <c r="J182" s="195"/>
      <c r="K182" s="196">
        <v>6.6930000000000002E-3</v>
      </c>
      <c r="L182" s="103"/>
      <c r="M182" s="135" t="s">
        <v>136</v>
      </c>
      <c r="N182" s="173"/>
      <c r="O182" s="136" t="s">
        <v>136</v>
      </c>
      <c r="Q182">
        <f>VLOOKUP(B182,'GAN-8-67-69'!B:G,5,FALSE)</f>
        <v>3.9106000000000002E-2</v>
      </c>
    </row>
    <row r="183" spans="1:17" x14ac:dyDescent="0.25">
      <c r="A183" s="191" t="s">
        <v>317</v>
      </c>
      <c r="B183" s="192">
        <v>817</v>
      </c>
      <c r="C183" s="193"/>
      <c r="D183" s="175"/>
      <c r="E183" s="194">
        <v>0.12413200000000001</v>
      </c>
      <c r="F183" s="195"/>
      <c r="G183" s="196">
        <v>8.7126999999999996E-2</v>
      </c>
      <c r="H183" s="195"/>
      <c r="I183" s="194">
        <v>4.4402999999999998E-2</v>
      </c>
      <c r="J183" s="195"/>
      <c r="K183" s="196">
        <v>3.5402000000000003E-2</v>
      </c>
      <c r="L183" s="103"/>
      <c r="M183" s="135" t="s">
        <v>136</v>
      </c>
      <c r="N183" s="173"/>
      <c r="O183" s="136" t="s">
        <v>136</v>
      </c>
      <c r="Q183">
        <f>VLOOKUP(B183,'GAN-8-67-69'!B:G,5,FALSE)</f>
        <v>8.7372000000000005E-2</v>
      </c>
    </row>
    <row r="184" spans="1:17" x14ac:dyDescent="0.25">
      <c r="A184" s="191" t="s">
        <v>318</v>
      </c>
      <c r="B184" s="192">
        <v>818</v>
      </c>
      <c r="C184" s="193"/>
      <c r="D184" s="175"/>
      <c r="E184" s="194">
        <v>5.6999999999999998E-4</v>
      </c>
      <c r="F184" s="195"/>
      <c r="G184" s="196">
        <v>4.0000000000000002E-4</v>
      </c>
      <c r="H184" s="195"/>
      <c r="I184" s="194">
        <v>5.0199999999999995E-4</v>
      </c>
      <c r="J184" s="195"/>
      <c r="K184" s="196">
        <v>4.0000000000000002E-4</v>
      </c>
      <c r="L184" s="103"/>
      <c r="M184" s="135" t="s">
        <v>136</v>
      </c>
      <c r="N184" s="173"/>
      <c r="O184" s="136" t="s">
        <v>136</v>
      </c>
      <c r="Q184">
        <f>VLOOKUP(B184,'GAN-8-67-69'!B:G,5,FALSE)</f>
        <v>1.3140000000000001E-3</v>
      </c>
    </row>
    <row r="185" spans="1:17" x14ac:dyDescent="0.25">
      <c r="A185" s="191" t="s">
        <v>319</v>
      </c>
      <c r="B185" s="192">
        <v>819</v>
      </c>
      <c r="C185" s="193"/>
      <c r="D185" s="175"/>
      <c r="E185" s="194">
        <v>3.5628E-2</v>
      </c>
      <c r="F185" s="195"/>
      <c r="G185" s="196">
        <v>2.5007000000000001E-2</v>
      </c>
      <c r="H185" s="197"/>
      <c r="I185" s="194">
        <v>5.0199999999999995E-4</v>
      </c>
      <c r="J185" s="195"/>
      <c r="K185" s="196">
        <v>4.0000000000000002E-4</v>
      </c>
      <c r="L185" s="103"/>
      <c r="M185" s="135" t="s">
        <v>136</v>
      </c>
      <c r="N185" s="173"/>
      <c r="O185" s="136" t="s">
        <v>136</v>
      </c>
      <c r="Q185">
        <f>VLOOKUP(B185,'GAN-8-67-69'!B:G,5,FALSE)</f>
        <v>9.8791000000000004E-2</v>
      </c>
    </row>
    <row r="186" spans="1:17" x14ac:dyDescent="0.25">
      <c r="A186" s="191" t="s">
        <v>320</v>
      </c>
      <c r="B186" s="192">
        <v>820</v>
      </c>
      <c r="C186" s="193"/>
      <c r="D186" s="175"/>
      <c r="E186" s="194">
        <v>8.6890999999999996E-2</v>
      </c>
      <c r="F186" s="195"/>
      <c r="G186" s="196">
        <v>6.0988000000000001E-2</v>
      </c>
      <c r="H186" s="197"/>
      <c r="I186" s="194">
        <v>6.9183999999999996E-2</v>
      </c>
      <c r="J186" s="195"/>
      <c r="K186" s="196">
        <v>5.5159E-2</v>
      </c>
      <c r="L186" s="103"/>
      <c r="M186" s="135" t="s">
        <v>136</v>
      </c>
      <c r="N186" s="173"/>
      <c r="O186" s="136" t="s">
        <v>136</v>
      </c>
      <c r="Q186">
        <f>VLOOKUP(B186,'GAN-8-67-69'!B:G,5,FALSE)</f>
        <v>0.62504999999999999</v>
      </c>
    </row>
    <row r="187" spans="1:17" x14ac:dyDescent="0.25">
      <c r="A187" s="191" t="s">
        <v>321</v>
      </c>
      <c r="B187" s="192">
        <v>823</v>
      </c>
      <c r="C187" s="193"/>
      <c r="D187" s="175"/>
      <c r="E187" s="194">
        <v>0.30053200000000002</v>
      </c>
      <c r="F187" s="195"/>
      <c r="G187" s="196">
        <v>0.21093899999999999</v>
      </c>
      <c r="H187" s="197"/>
      <c r="I187" s="194">
        <v>0.12103899999999999</v>
      </c>
      <c r="J187" s="195"/>
      <c r="K187" s="196">
        <v>9.6502000000000004E-2</v>
      </c>
      <c r="L187" s="103"/>
      <c r="M187" s="135" t="s">
        <v>136</v>
      </c>
      <c r="N187" s="173"/>
      <c r="O187" s="136" t="s">
        <v>136</v>
      </c>
      <c r="Q187">
        <f>VLOOKUP(B187,'GAN-8-67-69'!B:G,5,FALSE)</f>
        <v>0.82809900000000003</v>
      </c>
    </row>
    <row r="188" spans="1:17" x14ac:dyDescent="0.25">
      <c r="A188" s="191" t="s">
        <v>620</v>
      </c>
      <c r="B188" s="192">
        <v>826</v>
      </c>
      <c r="C188" s="193"/>
      <c r="D188" s="175"/>
      <c r="E188" s="194">
        <v>1.4461999999999999E-2</v>
      </c>
      <c r="F188" s="195"/>
      <c r="G188" s="196">
        <v>1.0151E-2</v>
      </c>
      <c r="H188" s="197"/>
      <c r="I188" s="194">
        <v>1.6594999999999999E-2</v>
      </c>
      <c r="J188" s="195"/>
      <c r="K188" s="196">
        <v>1.3231E-2</v>
      </c>
      <c r="L188" s="103"/>
      <c r="M188" s="135" t="s">
        <v>136</v>
      </c>
      <c r="N188" s="173"/>
      <c r="O188" s="136" t="s">
        <v>136</v>
      </c>
      <c r="Q188">
        <f>VLOOKUP(B188,'GAN-8-67-69'!B:G,5,FALSE)</f>
        <v>9.6098000000000003E-2</v>
      </c>
    </row>
    <row r="189" spans="1:17" x14ac:dyDescent="0.25">
      <c r="A189" s="191" t="s">
        <v>322</v>
      </c>
      <c r="B189" s="192">
        <v>827</v>
      </c>
      <c r="C189" s="193"/>
      <c r="D189" s="175"/>
      <c r="E189" s="194">
        <v>0.524011</v>
      </c>
      <c r="F189" s="198"/>
      <c r="G189" s="196">
        <v>0.36779600000000001</v>
      </c>
      <c r="H189" s="197"/>
      <c r="I189" s="194">
        <v>0.32309599999999999</v>
      </c>
      <c r="J189" s="200"/>
      <c r="K189" s="196">
        <v>0.25759900000000002</v>
      </c>
      <c r="L189" s="103"/>
      <c r="M189" s="135" t="s">
        <v>136</v>
      </c>
      <c r="N189" s="173"/>
      <c r="O189" s="136" t="s">
        <v>136</v>
      </c>
      <c r="Q189">
        <f>VLOOKUP(B189,'GAN-8-67-69'!B:G,5,FALSE)</f>
        <v>2.1240860000000001</v>
      </c>
    </row>
    <row r="190" spans="1:17" x14ac:dyDescent="0.25">
      <c r="A190" s="191" t="s">
        <v>323</v>
      </c>
      <c r="B190" s="192">
        <v>832</v>
      </c>
      <c r="C190" s="193"/>
      <c r="D190" s="175"/>
      <c r="E190" s="194">
        <v>1.1239000000000001E-2</v>
      </c>
      <c r="F190" s="195"/>
      <c r="G190" s="196">
        <v>7.8890000000000002E-3</v>
      </c>
      <c r="H190" s="197"/>
      <c r="I190" s="194">
        <v>5.0199999999999995E-4</v>
      </c>
      <c r="J190" s="195"/>
      <c r="K190" s="196">
        <v>4.0000000000000002E-4</v>
      </c>
      <c r="L190" s="103"/>
      <c r="M190" s="135" t="s">
        <v>136</v>
      </c>
      <c r="N190" s="177"/>
      <c r="O190" s="136" t="s">
        <v>136</v>
      </c>
      <c r="Q190">
        <f>VLOOKUP(B190,'GAN-8-67-69'!B:G,5,FALSE)</f>
        <v>3.7492999999999999E-2</v>
      </c>
    </row>
    <row r="191" spans="1:17" x14ac:dyDescent="0.25">
      <c r="A191" s="191" t="s">
        <v>324</v>
      </c>
      <c r="B191" s="192">
        <v>833</v>
      </c>
      <c r="C191" s="193"/>
      <c r="D191" s="175"/>
      <c r="E191" s="194">
        <v>1.9661999999999999E-2</v>
      </c>
      <c r="F191" s="195"/>
      <c r="G191" s="196">
        <v>1.38E-2</v>
      </c>
      <c r="H191" s="197"/>
      <c r="I191" s="194">
        <v>7.9649999999999999E-3</v>
      </c>
      <c r="J191" s="195"/>
      <c r="K191" s="196">
        <v>6.3499999999999997E-3</v>
      </c>
      <c r="L191" s="103"/>
      <c r="M191" s="135" t="s">
        <v>136</v>
      </c>
      <c r="N191" s="173"/>
      <c r="O191" s="136" t="s">
        <v>136</v>
      </c>
      <c r="Q191">
        <f>VLOOKUP(B191,'GAN-8-67-69'!B:G,5,FALSE)</f>
        <v>1.8595E-2</v>
      </c>
    </row>
    <row r="192" spans="1:17" x14ac:dyDescent="0.25">
      <c r="A192" s="191" t="s">
        <v>325</v>
      </c>
      <c r="B192" s="192">
        <v>834</v>
      </c>
      <c r="C192" s="193"/>
      <c r="D192" s="175"/>
      <c r="E192" s="194">
        <v>0.18534300000000001</v>
      </c>
      <c r="F192" s="195"/>
      <c r="G192" s="196">
        <v>0.13009000000000001</v>
      </c>
      <c r="H192" s="195"/>
      <c r="I192" s="194">
        <v>2.8819000000000001E-2</v>
      </c>
      <c r="J192" s="195"/>
      <c r="K192" s="196">
        <v>2.2977000000000001E-2</v>
      </c>
      <c r="L192" s="103"/>
      <c r="M192" s="135" t="s">
        <v>136</v>
      </c>
      <c r="N192" s="173"/>
      <c r="O192" s="136" t="s">
        <v>136</v>
      </c>
      <c r="Q192">
        <f>VLOOKUP(B192,'GAN-8-67-69'!B:G,5,FALSE)</f>
        <v>0.402528</v>
      </c>
    </row>
    <row r="193" spans="1:17" x14ac:dyDescent="0.25">
      <c r="A193" s="191" t="s">
        <v>326</v>
      </c>
      <c r="B193" s="192">
        <v>835</v>
      </c>
      <c r="C193" s="193"/>
      <c r="D193" s="175"/>
      <c r="E193" s="194">
        <v>1.3668E-2</v>
      </c>
      <c r="F193" s="195"/>
      <c r="G193" s="196">
        <v>9.5930000000000008E-3</v>
      </c>
      <c r="H193" s="197"/>
      <c r="I193" s="194">
        <v>5.0199999999999995E-4</v>
      </c>
      <c r="J193" s="199"/>
      <c r="K193" s="196">
        <v>4.0000000000000002E-4</v>
      </c>
      <c r="L193" s="103"/>
      <c r="M193" s="135" t="s">
        <v>136</v>
      </c>
      <c r="N193" s="173"/>
      <c r="O193" s="136" t="s">
        <v>136</v>
      </c>
      <c r="Q193">
        <f>VLOOKUP(B193,'GAN-8-67-69'!B:G,5,FALSE)</f>
        <v>1.4997999999999999E-2</v>
      </c>
    </row>
    <row r="194" spans="1:17" x14ac:dyDescent="0.25">
      <c r="A194" s="191" t="s">
        <v>327</v>
      </c>
      <c r="B194" s="192">
        <v>836</v>
      </c>
      <c r="C194" s="193"/>
      <c r="D194" s="175"/>
      <c r="E194" s="194">
        <v>3.3507000000000002E-2</v>
      </c>
      <c r="F194" s="195"/>
      <c r="G194" s="196">
        <v>2.3518000000000001E-2</v>
      </c>
      <c r="H194" s="195"/>
      <c r="I194" s="194">
        <v>2.9187000000000001E-2</v>
      </c>
      <c r="J194" s="195"/>
      <c r="K194" s="196">
        <v>2.3269999999999999E-2</v>
      </c>
      <c r="L194" s="103"/>
      <c r="M194" s="135" t="s">
        <v>136</v>
      </c>
      <c r="N194" s="173"/>
      <c r="O194" s="136" t="s">
        <v>136</v>
      </c>
      <c r="Q194">
        <f>VLOOKUP(B194,'GAN-8-67-69'!B:G,5,FALSE)</f>
        <v>0.13153100000000001</v>
      </c>
    </row>
    <row r="195" spans="1:17" x14ac:dyDescent="0.25">
      <c r="A195" s="191" t="s">
        <v>328</v>
      </c>
      <c r="B195" s="192">
        <v>838</v>
      </c>
      <c r="C195" s="193">
        <v>490</v>
      </c>
      <c r="D195" s="175"/>
      <c r="E195" s="194"/>
      <c r="F195" s="195"/>
      <c r="G195" s="196" t="s">
        <v>2</v>
      </c>
      <c r="H195" s="197"/>
      <c r="I195" s="194"/>
      <c r="J195" s="195"/>
      <c r="K195" s="196" t="s">
        <v>2</v>
      </c>
      <c r="L195" s="103"/>
      <c r="M195" s="135" t="s">
        <v>136</v>
      </c>
      <c r="N195" s="173"/>
      <c r="O195" s="136" t="s">
        <v>136</v>
      </c>
      <c r="Q195" t="str">
        <f>VLOOKUP(B195,'GAN-8-67-69'!B:G,5,FALSE)</f>
        <v/>
      </c>
    </row>
    <row r="196" spans="1:17" x14ac:dyDescent="0.25">
      <c r="A196" s="191" t="s">
        <v>329</v>
      </c>
      <c r="B196" s="192">
        <v>839</v>
      </c>
      <c r="C196" s="193"/>
      <c r="D196" s="175"/>
      <c r="E196" s="194">
        <v>4.2941E-2</v>
      </c>
      <c r="F196" s="195"/>
      <c r="G196" s="196">
        <v>3.014E-2</v>
      </c>
      <c r="H196" s="197"/>
      <c r="I196" s="194">
        <v>2.7528E-2</v>
      </c>
      <c r="J196" s="195"/>
      <c r="K196" s="196">
        <v>2.1947999999999999E-2</v>
      </c>
      <c r="L196" s="103"/>
      <c r="M196" s="135" t="s">
        <v>136</v>
      </c>
      <c r="N196" s="173"/>
      <c r="O196" s="136" t="s">
        <v>136</v>
      </c>
      <c r="Q196">
        <f>VLOOKUP(B196,'GAN-8-67-69'!B:G,5,FALSE)</f>
        <v>0.31107699999999999</v>
      </c>
    </row>
    <row r="197" spans="1:17" x14ac:dyDescent="0.25">
      <c r="A197" s="191" t="s">
        <v>330</v>
      </c>
      <c r="B197" s="192">
        <v>840</v>
      </c>
      <c r="C197" s="193"/>
      <c r="D197" s="175"/>
      <c r="E197" s="194">
        <v>3.7851000000000003E-2</v>
      </c>
      <c r="F197" s="195"/>
      <c r="G197" s="196">
        <v>2.6567E-2</v>
      </c>
      <c r="H197" s="197"/>
      <c r="I197" s="194">
        <v>1.0926E-2</v>
      </c>
      <c r="J197" s="195"/>
      <c r="K197" s="196">
        <v>8.711E-3</v>
      </c>
      <c r="L197" s="103"/>
      <c r="M197" s="135" t="s">
        <v>136</v>
      </c>
      <c r="N197" s="173"/>
      <c r="O197" s="136" t="s">
        <v>136</v>
      </c>
      <c r="Q197">
        <f>VLOOKUP(B197,'GAN-8-67-69'!B:G,5,FALSE)</f>
        <v>0.220052</v>
      </c>
    </row>
    <row r="198" spans="1:17" x14ac:dyDescent="0.25">
      <c r="A198" s="191" t="s">
        <v>331</v>
      </c>
      <c r="B198" s="192">
        <v>841</v>
      </c>
      <c r="C198" s="193"/>
      <c r="D198" s="175"/>
      <c r="E198" s="194">
        <v>2.4604999999999998E-2</v>
      </c>
      <c r="F198" s="195"/>
      <c r="G198" s="196">
        <v>1.7270000000000001E-2</v>
      </c>
      <c r="H198" s="195"/>
      <c r="I198" s="194">
        <v>1.1221999999999999E-2</v>
      </c>
      <c r="J198" s="195"/>
      <c r="K198" s="196">
        <v>8.9470000000000001E-3</v>
      </c>
      <c r="L198" s="103"/>
      <c r="M198" s="135" t="s">
        <v>136</v>
      </c>
      <c r="N198" s="173"/>
      <c r="O198" s="136" t="s">
        <v>136</v>
      </c>
      <c r="Q198">
        <f>VLOOKUP(B198,'GAN-8-67-69'!B:G,5,FALSE)</f>
        <v>0.17766199999999999</v>
      </c>
    </row>
    <row r="199" spans="1:17" x14ac:dyDescent="0.25">
      <c r="A199" s="191" t="s">
        <v>332</v>
      </c>
      <c r="B199" s="192">
        <v>843</v>
      </c>
      <c r="C199" s="193"/>
      <c r="D199" s="175"/>
      <c r="E199" s="194">
        <v>5.6280000000000002E-3</v>
      </c>
      <c r="F199" s="195"/>
      <c r="G199" s="196">
        <v>3.9500000000000004E-3</v>
      </c>
      <c r="H199" s="195"/>
      <c r="I199" s="194">
        <v>5.0199999999999995E-4</v>
      </c>
      <c r="J199" s="195"/>
      <c r="K199" s="196">
        <v>4.0000000000000002E-4</v>
      </c>
      <c r="L199" s="103"/>
      <c r="M199" s="135" t="s">
        <v>136</v>
      </c>
      <c r="N199" s="173"/>
      <c r="O199" s="136" t="s">
        <v>136</v>
      </c>
      <c r="Q199">
        <f>VLOOKUP(B199,'GAN-8-67-69'!B:G,5,FALSE)</f>
        <v>3.0022E-2</v>
      </c>
    </row>
    <row r="200" spans="1:17" x14ac:dyDescent="0.25">
      <c r="A200" s="191" t="s">
        <v>333</v>
      </c>
      <c r="B200" s="192">
        <v>846</v>
      </c>
      <c r="C200" s="193"/>
      <c r="D200" s="175"/>
      <c r="E200" s="194">
        <v>3.7766000000000001E-2</v>
      </c>
      <c r="F200" s="195"/>
      <c r="G200" s="196">
        <v>2.6506999999999999E-2</v>
      </c>
      <c r="H200" s="195"/>
      <c r="I200" s="194">
        <v>7.7340000000000004E-3</v>
      </c>
      <c r="J200" s="195"/>
      <c r="K200" s="196">
        <v>6.1659999999999996E-3</v>
      </c>
      <c r="L200" s="103"/>
      <c r="M200" s="135" t="s">
        <v>136</v>
      </c>
      <c r="N200" s="173"/>
      <c r="O200" s="136" t="s">
        <v>136</v>
      </c>
      <c r="Q200">
        <f>VLOOKUP(B200,'GAN-8-67-69'!B:G,5,FALSE)</f>
        <v>5.6897999999999997E-2</v>
      </c>
    </row>
    <row r="201" spans="1:17" x14ac:dyDescent="0.25">
      <c r="A201" s="191" t="s">
        <v>334</v>
      </c>
      <c r="B201" s="192">
        <v>849</v>
      </c>
      <c r="C201" s="193">
        <v>490</v>
      </c>
      <c r="D201" s="175"/>
      <c r="E201" s="194"/>
      <c r="F201" s="195"/>
      <c r="G201" s="196" t="s">
        <v>2</v>
      </c>
      <c r="H201" s="195"/>
      <c r="I201" s="194"/>
      <c r="J201" s="195"/>
      <c r="K201" s="196" t="s">
        <v>2</v>
      </c>
      <c r="L201" s="103"/>
      <c r="M201" s="135" t="s">
        <v>136</v>
      </c>
      <c r="N201" s="173"/>
      <c r="O201" s="136" t="s">
        <v>136</v>
      </c>
      <c r="Q201" t="str">
        <f>VLOOKUP(B201,'GAN-8-67-69'!B:G,5,FALSE)</f>
        <v/>
      </c>
    </row>
    <row r="202" spans="1:17" x14ac:dyDescent="0.25">
      <c r="A202" s="191" t="s">
        <v>335</v>
      </c>
      <c r="B202" s="192">
        <v>850</v>
      </c>
      <c r="C202" s="193"/>
      <c r="D202" s="175"/>
      <c r="E202" s="194">
        <v>5.2546000000000002E-2</v>
      </c>
      <c r="F202" s="195"/>
      <c r="G202" s="196">
        <v>3.6880999999999997E-2</v>
      </c>
      <c r="H202" s="195"/>
      <c r="I202" s="194">
        <v>1.9772999999999999E-2</v>
      </c>
      <c r="J202" s="195"/>
      <c r="K202" s="196">
        <v>1.5765000000000001E-2</v>
      </c>
      <c r="L202" s="103"/>
      <c r="M202" s="135" t="s">
        <v>136</v>
      </c>
      <c r="N202" s="173"/>
      <c r="O202" s="136" t="s">
        <v>136</v>
      </c>
      <c r="Q202">
        <f>VLOOKUP(B202,'GAN-8-67-69'!B:G,5,FALSE)</f>
        <v>0.17452599999999999</v>
      </c>
    </row>
    <row r="203" spans="1:17" x14ac:dyDescent="0.25">
      <c r="A203" s="191" t="s">
        <v>336</v>
      </c>
      <c r="B203" s="192">
        <v>851</v>
      </c>
      <c r="C203" s="193"/>
      <c r="D203" s="175"/>
      <c r="E203" s="194">
        <v>1.5570000000000001E-2</v>
      </c>
      <c r="F203" s="195"/>
      <c r="G203" s="196">
        <v>1.0928E-2</v>
      </c>
      <c r="H203" s="195"/>
      <c r="I203" s="194">
        <v>5.1269999999999996E-3</v>
      </c>
      <c r="J203" s="195"/>
      <c r="K203" s="196">
        <v>4.0879999999999996E-3</v>
      </c>
      <c r="L203" s="103"/>
      <c r="M203" s="135" t="s">
        <v>136</v>
      </c>
      <c r="N203" s="173"/>
      <c r="O203" s="136" t="s">
        <v>136</v>
      </c>
      <c r="Q203">
        <f>VLOOKUP(B203,'GAN-8-67-69'!B:G,5,FALSE)</f>
        <v>8.881E-3</v>
      </c>
    </row>
    <row r="204" spans="1:17" x14ac:dyDescent="0.25">
      <c r="A204" s="191" t="s">
        <v>337</v>
      </c>
      <c r="B204" s="192">
        <v>852</v>
      </c>
      <c r="C204" s="193"/>
      <c r="D204" s="175"/>
      <c r="E204" s="194">
        <v>3.3549999999999999E-3</v>
      </c>
      <c r="F204" s="195"/>
      <c r="G204" s="196">
        <v>2.3549999999999999E-3</v>
      </c>
      <c r="H204" s="197"/>
      <c r="I204" s="194">
        <v>1.72E-3</v>
      </c>
      <c r="J204" s="195"/>
      <c r="K204" s="196">
        <v>1.371E-3</v>
      </c>
      <c r="L204" s="103"/>
      <c r="M204" s="135" t="s">
        <v>136</v>
      </c>
      <c r="N204" s="173"/>
      <c r="O204" s="136" t="s">
        <v>136</v>
      </c>
      <c r="Q204">
        <f>VLOOKUP(B204,'GAN-8-67-69'!B:G,5,FALSE)</f>
        <v>1.4264000000000001E-2</v>
      </c>
    </row>
    <row r="205" spans="1:17" x14ac:dyDescent="0.25">
      <c r="A205" s="191" t="s">
        <v>338</v>
      </c>
      <c r="B205" s="192">
        <v>853</v>
      </c>
      <c r="C205" s="193"/>
      <c r="D205" s="175"/>
      <c r="E205" s="194">
        <v>3.3449E-2</v>
      </c>
      <c r="F205" s="195"/>
      <c r="G205" s="196">
        <v>2.3477000000000001E-2</v>
      </c>
      <c r="H205" s="197"/>
      <c r="I205" s="194">
        <v>5.0199999999999995E-4</v>
      </c>
      <c r="J205" s="195"/>
      <c r="K205" s="196">
        <v>4.0000000000000002E-4</v>
      </c>
      <c r="L205" s="103"/>
      <c r="M205" s="135" t="s">
        <v>136</v>
      </c>
      <c r="N205" s="173"/>
      <c r="O205" s="136" t="s">
        <v>136</v>
      </c>
      <c r="Q205">
        <f>VLOOKUP(B205,'GAN-8-67-69'!B:G,5,FALSE)</f>
        <v>1.8603000000000001E-2</v>
      </c>
    </row>
    <row r="206" spans="1:17" x14ac:dyDescent="0.25">
      <c r="A206" s="191" t="s">
        <v>339</v>
      </c>
      <c r="B206" s="192">
        <v>855</v>
      </c>
      <c r="C206" s="193"/>
      <c r="D206" s="175"/>
      <c r="E206" s="194">
        <v>0.123514</v>
      </c>
      <c r="F206" s="195"/>
      <c r="G206" s="196">
        <v>8.6693000000000006E-2</v>
      </c>
      <c r="H206" s="197"/>
      <c r="I206" s="194">
        <v>1.6206999999999999E-2</v>
      </c>
      <c r="J206" s="195"/>
      <c r="K206" s="196">
        <v>1.2921999999999999E-2</v>
      </c>
      <c r="L206" s="103"/>
      <c r="M206" s="135" t="s">
        <v>136</v>
      </c>
      <c r="N206" s="173"/>
      <c r="O206" s="136" t="s">
        <v>136</v>
      </c>
      <c r="Q206">
        <f>VLOOKUP(B206,'GAN-8-67-69'!B:G,5,FALSE)</f>
        <v>9.0536000000000005E-2</v>
      </c>
    </row>
    <row r="207" spans="1:17" x14ac:dyDescent="0.25">
      <c r="A207" s="191" t="s">
        <v>340</v>
      </c>
      <c r="B207" s="192">
        <v>856</v>
      </c>
      <c r="C207" s="193"/>
      <c r="D207" s="175"/>
      <c r="E207" s="194">
        <v>5.104E-3</v>
      </c>
      <c r="F207" s="195"/>
      <c r="G207" s="196">
        <v>3.5820000000000001E-3</v>
      </c>
      <c r="H207" s="197"/>
      <c r="I207" s="194">
        <v>1.048E-2</v>
      </c>
      <c r="J207" s="195"/>
      <c r="K207" s="196">
        <v>8.3560000000000006E-3</v>
      </c>
      <c r="L207" s="103"/>
      <c r="M207" s="135" t="s">
        <v>136</v>
      </c>
      <c r="N207" s="173"/>
      <c r="O207" s="136" t="s">
        <v>136</v>
      </c>
      <c r="Q207">
        <f>VLOOKUP(B207,'GAN-8-67-69'!B:G,5,FALSE)</f>
        <v>2.3422999999999999E-2</v>
      </c>
    </row>
    <row r="208" spans="1:17" x14ac:dyDescent="0.25">
      <c r="A208" s="191" t="s">
        <v>341</v>
      </c>
      <c r="B208" s="192">
        <v>858</v>
      </c>
      <c r="C208" s="193"/>
      <c r="D208" s="175"/>
      <c r="E208" s="194">
        <v>1.0540000000000001E-2</v>
      </c>
      <c r="F208" s="195"/>
      <c r="G208" s="196">
        <v>7.3980000000000001E-3</v>
      </c>
      <c r="H208" s="197"/>
      <c r="I208" s="194">
        <v>1.2470000000000001E-3</v>
      </c>
      <c r="J208" s="195"/>
      <c r="K208" s="196">
        <v>9.9400000000000009E-4</v>
      </c>
      <c r="L208" s="103"/>
      <c r="M208" s="135" t="s">
        <v>136</v>
      </c>
      <c r="N208" s="173"/>
      <c r="O208" s="136" t="s">
        <v>136</v>
      </c>
      <c r="Q208">
        <f>VLOOKUP(B208,'GAN-8-67-69'!B:G,5,FALSE)</f>
        <v>5.672E-3</v>
      </c>
    </row>
    <row r="209" spans="1:17" x14ac:dyDescent="0.25">
      <c r="A209" s="191" t="s">
        <v>342</v>
      </c>
      <c r="B209" s="192">
        <v>862</v>
      </c>
      <c r="C209" s="193"/>
      <c r="D209" s="175"/>
      <c r="E209" s="194">
        <v>1.567E-2</v>
      </c>
      <c r="F209" s="195"/>
      <c r="G209" s="196">
        <v>1.0999E-2</v>
      </c>
      <c r="H209" s="197"/>
      <c r="I209" s="194">
        <v>1.9789999999999999E-3</v>
      </c>
      <c r="J209" s="195"/>
      <c r="K209" s="196">
        <v>1.578E-3</v>
      </c>
      <c r="L209" s="103"/>
      <c r="M209" s="135" t="s">
        <v>136</v>
      </c>
      <c r="N209" s="173"/>
      <c r="O209" s="136" t="s">
        <v>136</v>
      </c>
      <c r="Q209">
        <f>VLOOKUP(B209,'GAN-8-67-69'!B:G,5,FALSE)</f>
        <v>1.2973E-2</v>
      </c>
    </row>
    <row r="210" spans="1:17" x14ac:dyDescent="0.25">
      <c r="A210" s="191" t="s">
        <v>343</v>
      </c>
      <c r="B210" s="192">
        <v>865</v>
      </c>
      <c r="C210" s="193"/>
      <c r="D210" s="175"/>
      <c r="E210" s="194">
        <v>4.2640999999999998E-2</v>
      </c>
      <c r="F210" s="195"/>
      <c r="G210" s="196">
        <v>2.9929000000000001E-2</v>
      </c>
      <c r="H210" s="197"/>
      <c r="I210" s="194">
        <v>1.8256999999999999E-2</v>
      </c>
      <c r="J210" s="195"/>
      <c r="K210" s="196">
        <v>1.4555999999999999E-2</v>
      </c>
      <c r="L210" s="103"/>
      <c r="M210" s="135" t="s">
        <v>136</v>
      </c>
      <c r="N210" s="173"/>
      <c r="O210" s="136" t="s">
        <v>136</v>
      </c>
      <c r="Q210">
        <f>VLOOKUP(B210,'GAN-8-67-69'!B:G,5,FALSE)</f>
        <v>1.157E-3</v>
      </c>
    </row>
    <row r="211" spans="1:17" x14ac:dyDescent="0.25">
      <c r="A211" s="191" t="s">
        <v>344</v>
      </c>
      <c r="B211" s="192">
        <v>868</v>
      </c>
      <c r="C211" s="193"/>
      <c r="D211" s="175"/>
      <c r="E211" s="194">
        <v>1.103E-3</v>
      </c>
      <c r="F211" s="195"/>
      <c r="G211" s="196">
        <v>7.7399999999999995E-4</v>
      </c>
      <c r="H211" s="197"/>
      <c r="I211" s="194">
        <v>5.0199999999999995E-4</v>
      </c>
      <c r="J211" s="195"/>
      <c r="K211" s="196">
        <v>4.0000000000000002E-4</v>
      </c>
      <c r="L211" s="103"/>
      <c r="M211" s="135" t="s">
        <v>136</v>
      </c>
      <c r="N211" s="173"/>
      <c r="O211" s="136" t="s">
        <v>136</v>
      </c>
      <c r="Q211">
        <f>VLOOKUP(B211,'GAN-8-67-69'!B:G,5,FALSE)</f>
        <v>3.7620000000000002E-3</v>
      </c>
    </row>
    <row r="212" spans="1:17" x14ac:dyDescent="0.25">
      <c r="A212" s="191" t="s">
        <v>345</v>
      </c>
      <c r="B212" s="192">
        <v>870</v>
      </c>
      <c r="C212" s="193"/>
      <c r="D212" s="175"/>
      <c r="E212" s="194">
        <v>1.1790999999999999E-2</v>
      </c>
      <c r="F212" s="195"/>
      <c r="G212" s="196">
        <v>8.2760000000000004E-3</v>
      </c>
      <c r="H212" s="197"/>
      <c r="I212" s="194">
        <v>1.0082000000000001E-2</v>
      </c>
      <c r="J212" s="195"/>
      <c r="K212" s="196">
        <v>8.038E-3</v>
      </c>
      <c r="L212" s="103"/>
      <c r="M212" s="135" t="s">
        <v>136</v>
      </c>
      <c r="N212" s="173"/>
      <c r="O212" s="136" t="s">
        <v>136</v>
      </c>
      <c r="Q212">
        <f>VLOOKUP(B212,'GAN-8-67-69'!B:G,5,FALSE)</f>
        <v>0.133298</v>
      </c>
    </row>
    <row r="213" spans="1:17" x14ac:dyDescent="0.25">
      <c r="A213" s="191" t="s">
        <v>346</v>
      </c>
      <c r="B213" s="192">
        <v>871</v>
      </c>
      <c r="C213" s="193"/>
      <c r="D213" s="175"/>
      <c r="E213" s="194">
        <v>4.7414999999999999E-2</v>
      </c>
      <c r="F213" s="195"/>
      <c r="G213" s="196">
        <v>3.3279999999999997E-2</v>
      </c>
      <c r="H213" s="197"/>
      <c r="I213" s="194">
        <v>3.7369999999999999E-3</v>
      </c>
      <c r="J213" s="195"/>
      <c r="K213" s="196">
        <v>2.9789999999999999E-3</v>
      </c>
      <c r="L213" s="103"/>
      <c r="M213" s="135" t="s">
        <v>136</v>
      </c>
      <c r="N213" s="173"/>
      <c r="O213" s="136" t="s">
        <v>136</v>
      </c>
      <c r="Q213">
        <f>VLOOKUP(B213,'GAN-8-67-69'!B:G,5,FALSE)</f>
        <v>0.123362</v>
      </c>
    </row>
    <row r="214" spans="1:17" x14ac:dyDescent="0.25">
      <c r="A214" s="191" t="s">
        <v>654</v>
      </c>
      <c r="B214" s="192">
        <v>872</v>
      </c>
      <c r="C214" s="193"/>
      <c r="D214" s="175"/>
      <c r="E214" s="194">
        <v>1.067E-3</v>
      </c>
      <c r="F214" s="195"/>
      <c r="G214" s="196">
        <v>7.4899999999999999E-4</v>
      </c>
      <c r="H214" s="197"/>
      <c r="I214" s="194">
        <v>5.0199999999999995E-4</v>
      </c>
      <c r="J214" s="195"/>
      <c r="K214" s="196">
        <v>4.0000000000000002E-4</v>
      </c>
      <c r="L214" s="103"/>
      <c r="M214" s="135" t="s">
        <v>136</v>
      </c>
      <c r="N214" s="173"/>
      <c r="O214" s="136" t="s">
        <v>136</v>
      </c>
      <c r="Q214">
        <f>VLOOKUP(B214,'GAN-8-67-69'!B:G,5,FALSE)</f>
        <v>3.4793999999999999E-2</v>
      </c>
    </row>
    <row r="215" spans="1:17" x14ac:dyDescent="0.25">
      <c r="A215" s="191" t="s">
        <v>347</v>
      </c>
      <c r="B215" s="192">
        <v>873</v>
      </c>
      <c r="C215" s="193"/>
      <c r="D215" s="175"/>
      <c r="E215" s="194">
        <v>2.1139999999999999E-2</v>
      </c>
      <c r="F215" s="195"/>
      <c r="G215" s="196">
        <v>1.4838E-2</v>
      </c>
      <c r="H215" s="197"/>
      <c r="I215" s="194">
        <v>1.263E-3</v>
      </c>
      <c r="J215" s="195"/>
      <c r="K215" s="196">
        <v>1.0070000000000001E-3</v>
      </c>
      <c r="L215" s="103"/>
      <c r="M215" s="135" t="s">
        <v>136</v>
      </c>
      <c r="N215" s="173"/>
      <c r="O215" s="136" t="s">
        <v>136</v>
      </c>
      <c r="Q215">
        <f>VLOOKUP(B215,'GAN-8-67-69'!B:G,5,FALSE)</f>
        <v>9.3182000000000001E-2</v>
      </c>
    </row>
    <row r="216" spans="1:17" x14ac:dyDescent="0.25">
      <c r="A216" s="191" t="s">
        <v>348</v>
      </c>
      <c r="B216" s="192">
        <v>876</v>
      </c>
      <c r="C216" s="193"/>
      <c r="D216" s="175"/>
      <c r="E216" s="194">
        <v>1.2723999999999999E-2</v>
      </c>
      <c r="F216" s="195"/>
      <c r="G216" s="196">
        <v>8.9309999999999997E-3</v>
      </c>
      <c r="H216" s="197"/>
      <c r="I216" s="194">
        <v>1.2938E-2</v>
      </c>
      <c r="J216" s="195"/>
      <c r="K216" s="196">
        <v>1.0315E-2</v>
      </c>
      <c r="L216" s="103"/>
      <c r="M216" s="135" t="s">
        <v>136</v>
      </c>
      <c r="N216" s="173"/>
      <c r="O216" s="136" t="s">
        <v>136</v>
      </c>
      <c r="Q216">
        <f>VLOOKUP(B216,'GAN-8-67-69'!B:G,5,FALSE)</f>
        <v>0.104058</v>
      </c>
    </row>
    <row r="217" spans="1:17" x14ac:dyDescent="0.25">
      <c r="A217" s="191" t="s">
        <v>349</v>
      </c>
      <c r="B217" s="192">
        <v>879</v>
      </c>
      <c r="C217" s="193"/>
      <c r="D217" s="175"/>
      <c r="E217" s="194">
        <v>8.2190000000000006E-3</v>
      </c>
      <c r="F217" s="195"/>
      <c r="G217" s="196">
        <v>5.7689999999999998E-3</v>
      </c>
      <c r="H217" s="197"/>
      <c r="I217" s="194">
        <v>1.4040000000000001E-3</v>
      </c>
      <c r="J217" s="195"/>
      <c r="K217" s="196">
        <v>1.119E-3</v>
      </c>
      <c r="L217" s="103"/>
      <c r="M217" s="135" t="s">
        <v>136</v>
      </c>
      <c r="N217" s="173"/>
      <c r="O217" s="136" t="s">
        <v>136</v>
      </c>
      <c r="Q217">
        <f>VLOOKUP(B217,'GAN-8-67-69'!B:G,5,FALSE)</f>
        <v>4.0065999999999997E-2</v>
      </c>
    </row>
    <row r="218" spans="1:17" x14ac:dyDescent="0.25">
      <c r="A218" s="191" t="s">
        <v>350</v>
      </c>
      <c r="B218" s="192">
        <v>881</v>
      </c>
      <c r="C218" s="193"/>
      <c r="D218" s="175"/>
      <c r="E218" s="194">
        <v>0.16036900000000001</v>
      </c>
      <c r="F218" s="195"/>
      <c r="G218" s="196">
        <v>0.11256099999999999</v>
      </c>
      <c r="H218" s="197"/>
      <c r="I218" s="194">
        <v>0.123573</v>
      </c>
      <c r="J218" s="195"/>
      <c r="K218" s="196">
        <v>9.8522999999999999E-2</v>
      </c>
      <c r="L218" s="103"/>
      <c r="M218" s="135" t="s">
        <v>136</v>
      </c>
      <c r="N218" s="173"/>
      <c r="O218" s="136" t="s">
        <v>136</v>
      </c>
      <c r="Q218">
        <f>VLOOKUP(B218,'GAN-8-67-69'!B:G,5,FALSE)</f>
        <v>0.59057899999999997</v>
      </c>
    </row>
    <row r="219" spans="1:17" x14ac:dyDescent="0.25">
      <c r="A219" s="191" t="s">
        <v>351</v>
      </c>
      <c r="B219" s="192">
        <v>882</v>
      </c>
      <c r="C219" s="193">
        <v>490</v>
      </c>
      <c r="D219" s="175"/>
      <c r="E219" s="194"/>
      <c r="F219" s="195"/>
      <c r="G219" s="196" t="s">
        <v>2</v>
      </c>
      <c r="H219" s="197"/>
      <c r="I219" s="194"/>
      <c r="J219" s="195"/>
      <c r="K219" s="196" t="s">
        <v>2</v>
      </c>
      <c r="L219" s="103"/>
      <c r="M219" s="135" t="s">
        <v>136</v>
      </c>
      <c r="N219" s="173"/>
      <c r="O219" s="136" t="s">
        <v>136</v>
      </c>
      <c r="Q219" t="str">
        <f>VLOOKUP(B219,'GAN-8-67-69'!B:G,5,FALSE)</f>
        <v/>
      </c>
    </row>
    <row r="220" spans="1:17" x14ac:dyDescent="0.25">
      <c r="A220" s="191" t="s">
        <v>352</v>
      </c>
      <c r="B220" s="192">
        <v>883</v>
      </c>
      <c r="C220" s="193"/>
      <c r="D220" s="175"/>
      <c r="E220" s="194">
        <v>5.3466E-2</v>
      </c>
      <c r="F220" s="195"/>
      <c r="G220" s="196">
        <v>3.7526999999999998E-2</v>
      </c>
      <c r="H220" s="197"/>
      <c r="I220" s="194">
        <v>1.6844999999999999E-2</v>
      </c>
      <c r="J220" s="195"/>
      <c r="K220" s="196">
        <v>1.3429999999999999E-2</v>
      </c>
      <c r="L220" s="103"/>
      <c r="M220" s="135" t="s">
        <v>136</v>
      </c>
      <c r="N220" s="173"/>
      <c r="O220" s="136" t="s">
        <v>136</v>
      </c>
      <c r="Q220">
        <f>VLOOKUP(B220,'GAN-8-67-69'!B:G,5,FALSE)</f>
        <v>0.222002</v>
      </c>
    </row>
    <row r="221" spans="1:17" x14ac:dyDescent="0.25">
      <c r="A221" s="191" t="s">
        <v>353</v>
      </c>
      <c r="B221" s="192">
        <v>885</v>
      </c>
      <c r="C221" s="193"/>
      <c r="D221" s="175"/>
      <c r="E221" s="194">
        <v>6.0364000000000001E-2</v>
      </c>
      <c r="F221" s="195"/>
      <c r="G221" s="196">
        <v>4.2368999999999997E-2</v>
      </c>
      <c r="H221" s="197"/>
      <c r="I221" s="194">
        <v>3.9614999999999997E-2</v>
      </c>
      <c r="J221" s="195"/>
      <c r="K221" s="196">
        <v>3.1584000000000001E-2</v>
      </c>
      <c r="L221" s="103"/>
      <c r="M221" s="135" t="s">
        <v>136</v>
      </c>
      <c r="N221" s="173"/>
      <c r="O221" s="136" t="s">
        <v>136</v>
      </c>
      <c r="Q221">
        <f>VLOOKUP(B221,'GAN-8-67-69'!B:G,5,FALSE)</f>
        <v>0.32017699999999999</v>
      </c>
    </row>
    <row r="222" spans="1:17" x14ac:dyDescent="0.25">
      <c r="A222" s="191" t="s">
        <v>354</v>
      </c>
      <c r="B222" s="192">
        <v>886</v>
      </c>
      <c r="C222" s="193"/>
      <c r="D222" s="175"/>
      <c r="E222" s="194">
        <v>3.8837000000000003E-2</v>
      </c>
      <c r="F222" s="195"/>
      <c r="G222" s="196">
        <v>2.7258999999999999E-2</v>
      </c>
      <c r="H222" s="197"/>
      <c r="I222" s="194">
        <v>1.5344E-2</v>
      </c>
      <c r="J222" s="195"/>
      <c r="K222" s="196">
        <v>1.2234E-2</v>
      </c>
      <c r="L222" s="103"/>
      <c r="M222" s="135" t="s">
        <v>136</v>
      </c>
      <c r="N222" s="173"/>
      <c r="O222" s="136" t="s">
        <v>136</v>
      </c>
      <c r="Q222">
        <f>VLOOKUP(B222,'GAN-8-67-69'!B:G,5,FALSE)</f>
        <v>0.24246699999999999</v>
      </c>
    </row>
    <row r="223" spans="1:17" x14ac:dyDescent="0.25">
      <c r="A223" s="191" t="s">
        <v>355</v>
      </c>
      <c r="B223" s="192">
        <v>888</v>
      </c>
      <c r="C223" s="193"/>
      <c r="D223" s="175"/>
      <c r="E223" s="194">
        <v>5.6999999999999998E-4</v>
      </c>
      <c r="F223" s="195"/>
      <c r="G223" s="196">
        <v>4.0000000000000002E-4</v>
      </c>
      <c r="H223" s="197"/>
      <c r="I223" s="194">
        <v>5.0199999999999995E-4</v>
      </c>
      <c r="J223" s="195"/>
      <c r="K223" s="196">
        <v>4.0000000000000002E-4</v>
      </c>
      <c r="L223" s="103"/>
      <c r="M223" s="135" t="s">
        <v>136</v>
      </c>
      <c r="N223" s="173"/>
      <c r="O223" s="136" t="s">
        <v>136</v>
      </c>
      <c r="Q223">
        <f>VLOOKUP(B223,'GAN-8-67-69'!B:G,5,FALSE)</f>
        <v>1.8575999999999999E-2</v>
      </c>
    </row>
    <row r="224" spans="1:17" x14ac:dyDescent="0.25">
      <c r="A224" s="191" t="s">
        <v>356</v>
      </c>
      <c r="B224" s="192">
        <v>889</v>
      </c>
      <c r="C224" s="193"/>
      <c r="D224" s="175"/>
      <c r="E224" s="194">
        <v>4.1058999999999998E-2</v>
      </c>
      <c r="F224" s="195"/>
      <c r="G224" s="196">
        <v>2.8819000000000001E-2</v>
      </c>
      <c r="H224" s="197"/>
      <c r="I224" s="194">
        <v>1.7965999999999999E-2</v>
      </c>
      <c r="J224" s="195"/>
      <c r="K224" s="196">
        <v>1.4324E-2</v>
      </c>
      <c r="L224" s="103"/>
      <c r="M224" s="135" t="s">
        <v>136</v>
      </c>
      <c r="N224" s="173"/>
      <c r="O224" s="136" t="s">
        <v>136</v>
      </c>
      <c r="Q224">
        <f>VLOOKUP(B224,'GAN-8-67-69'!B:G,5,FALSE)</f>
        <v>0.30494199999999999</v>
      </c>
    </row>
    <row r="225" spans="1:17" x14ac:dyDescent="0.25">
      <c r="A225" s="191" t="s">
        <v>357</v>
      </c>
      <c r="B225" s="192">
        <v>894</v>
      </c>
      <c r="C225" s="193"/>
      <c r="D225" s="175"/>
      <c r="E225" s="194">
        <v>1.9120000000000001E-3</v>
      </c>
      <c r="F225" s="195"/>
      <c r="G225" s="196">
        <v>1.3420000000000001E-3</v>
      </c>
      <c r="H225" s="197"/>
      <c r="I225" s="194">
        <v>5.8300000000000001E-3</v>
      </c>
      <c r="J225" s="195"/>
      <c r="K225" s="196">
        <v>4.6480000000000002E-3</v>
      </c>
      <c r="L225" s="103"/>
      <c r="M225" s="135" t="s">
        <v>136</v>
      </c>
      <c r="N225" s="173"/>
      <c r="O225" s="136" t="s">
        <v>136</v>
      </c>
      <c r="Q225">
        <f>VLOOKUP(B225,'GAN-8-67-69'!B:G,5,FALSE)</f>
        <v>3.6000999999999998E-2</v>
      </c>
    </row>
    <row r="226" spans="1:17" x14ac:dyDescent="0.25">
      <c r="A226" s="191" t="s">
        <v>358</v>
      </c>
      <c r="B226" s="192">
        <v>895</v>
      </c>
      <c r="C226" s="193"/>
      <c r="D226" s="175"/>
      <c r="E226" s="194">
        <v>3.094E-3</v>
      </c>
      <c r="F226" s="195"/>
      <c r="G226" s="196">
        <v>2.1719999999999999E-3</v>
      </c>
      <c r="H226" s="197"/>
      <c r="I226" s="194">
        <v>6.6299999999999996E-4</v>
      </c>
      <c r="J226" s="195"/>
      <c r="K226" s="196">
        <v>5.2899999999999996E-4</v>
      </c>
      <c r="L226" s="103"/>
      <c r="M226" s="135" t="s">
        <v>136</v>
      </c>
      <c r="N226" s="173"/>
      <c r="O226" s="136" t="s">
        <v>136</v>
      </c>
      <c r="Q226">
        <f>VLOOKUP(B226,'GAN-8-67-69'!B:G,5,FALSE)</f>
        <v>7.6488E-2</v>
      </c>
    </row>
    <row r="227" spans="1:17" x14ac:dyDescent="0.25">
      <c r="A227" s="191" t="s">
        <v>359</v>
      </c>
      <c r="B227" s="192">
        <v>896</v>
      </c>
      <c r="C227" s="193"/>
      <c r="D227" s="175"/>
      <c r="E227" s="194">
        <v>7.607E-3</v>
      </c>
      <c r="F227" s="195"/>
      <c r="G227" s="196">
        <v>5.339E-3</v>
      </c>
      <c r="H227" s="197"/>
      <c r="I227" s="194">
        <v>7.6660000000000001E-3</v>
      </c>
      <c r="J227" s="195"/>
      <c r="K227" s="196">
        <v>6.1120000000000002E-3</v>
      </c>
      <c r="L227" s="103"/>
      <c r="M227" s="135" t="s">
        <v>136</v>
      </c>
      <c r="N227" s="173"/>
      <c r="O227" s="136" t="s">
        <v>136</v>
      </c>
      <c r="Q227">
        <f>VLOOKUP(B227,'GAN-8-67-69'!B:G,5,FALSE)</f>
        <v>4.9230000000000003E-2</v>
      </c>
    </row>
    <row r="228" spans="1:17" x14ac:dyDescent="0.25">
      <c r="A228" s="191" t="s">
        <v>360</v>
      </c>
      <c r="B228" s="192">
        <v>899</v>
      </c>
      <c r="C228" s="193"/>
      <c r="D228" s="175"/>
      <c r="E228" s="194">
        <v>2.4889999999999999E-3</v>
      </c>
      <c r="F228" s="195"/>
      <c r="G228" s="196">
        <v>1.7470000000000001E-3</v>
      </c>
      <c r="H228" s="197"/>
      <c r="I228" s="194">
        <v>5.0199999999999995E-4</v>
      </c>
      <c r="J228" s="195"/>
      <c r="K228" s="196">
        <v>4.0000000000000002E-4</v>
      </c>
      <c r="L228" s="103"/>
      <c r="M228" s="135" t="s">
        <v>136</v>
      </c>
      <c r="N228" s="173"/>
      <c r="O228" s="136" t="s">
        <v>136</v>
      </c>
      <c r="Q228">
        <f>VLOOKUP(B228,'GAN-8-67-69'!B:G,5,FALSE)</f>
        <v>1.7683000000000001E-2</v>
      </c>
    </row>
    <row r="229" spans="1:17" x14ac:dyDescent="0.25">
      <c r="A229" s="191" t="s">
        <v>361</v>
      </c>
      <c r="B229" s="192">
        <v>955</v>
      </c>
      <c r="C229" s="193"/>
      <c r="D229" s="175"/>
      <c r="E229" s="194">
        <v>2.4226999999999999E-2</v>
      </c>
      <c r="F229" s="195"/>
      <c r="G229" s="196">
        <v>1.7004999999999999E-2</v>
      </c>
      <c r="H229" s="197"/>
      <c r="I229" s="194">
        <v>7.6829999999999997E-3</v>
      </c>
      <c r="J229" s="195"/>
      <c r="K229" s="196">
        <v>6.1260000000000004E-3</v>
      </c>
      <c r="L229" s="103"/>
      <c r="M229" s="135" t="s">
        <v>136</v>
      </c>
      <c r="N229" s="173"/>
      <c r="O229" s="136" t="s">
        <v>136</v>
      </c>
      <c r="Q229">
        <f>VLOOKUP(B229,'GAN-8-67-69'!B:G,5,FALSE)</f>
        <v>1.8943000000000002E-2</v>
      </c>
    </row>
    <row r="230" spans="1:17" x14ac:dyDescent="0.25">
      <c r="M230" s="70" t="s">
        <v>136</v>
      </c>
      <c r="O230" s="70" t="s">
        <v>136</v>
      </c>
    </row>
    <row r="231" spans="1:17" x14ac:dyDescent="0.25">
      <c r="I231" s="70" t="s">
        <v>136</v>
      </c>
      <c r="K231" s="70" t="s">
        <v>136</v>
      </c>
      <c r="M231" s="70" t="s">
        <v>136</v>
      </c>
      <c r="O231" s="70" t="s">
        <v>136</v>
      </c>
    </row>
    <row r="232" spans="1:17" x14ac:dyDescent="0.25">
      <c r="I232" s="70" t="s">
        <v>136</v>
      </c>
      <c r="K232" s="70" t="s">
        <v>136</v>
      </c>
      <c r="M232" s="70" t="s">
        <v>136</v>
      </c>
      <c r="O232" s="70" t="s">
        <v>136</v>
      </c>
    </row>
    <row r="233" spans="1:17" x14ac:dyDescent="0.25">
      <c r="I233" s="70" t="s">
        <v>136</v>
      </c>
      <c r="K233" s="70" t="s">
        <v>136</v>
      </c>
      <c r="M233" s="70" t="s">
        <v>136</v>
      </c>
      <c r="O233" s="70" t="s">
        <v>136</v>
      </c>
    </row>
    <row r="234" spans="1:17" x14ac:dyDescent="0.25">
      <c r="M234" s="70" t="s">
        <v>136</v>
      </c>
      <c r="O234" s="70" t="s">
        <v>136</v>
      </c>
    </row>
    <row r="235" spans="1:17" x14ac:dyDescent="0.25">
      <c r="M235" s="70" t="s">
        <v>136</v>
      </c>
      <c r="O235" s="70" t="s">
        <v>136</v>
      </c>
    </row>
    <row r="236" spans="1:17" x14ac:dyDescent="0.25">
      <c r="M236" s="70" t="s">
        <v>136</v>
      </c>
      <c r="O236" s="70" t="s">
        <v>136</v>
      </c>
    </row>
    <row r="237" spans="1:17" x14ac:dyDescent="0.25">
      <c r="M237" s="70" t="s">
        <v>136</v>
      </c>
      <c r="O237" s="70" t="s">
        <v>136</v>
      </c>
    </row>
    <row r="238" spans="1:17" x14ac:dyDescent="0.25">
      <c r="M238" s="70" t="s">
        <v>136</v>
      </c>
      <c r="O238" s="70" t="s">
        <v>136</v>
      </c>
    </row>
    <row r="241" spans="13:13" x14ac:dyDescent="0.25">
      <c r="M241" s="70" t="s">
        <v>136</v>
      </c>
    </row>
    <row r="242" spans="13:13" x14ac:dyDescent="0.25">
      <c r="M242" s="70" t="s">
        <v>136</v>
      </c>
    </row>
    <row r="243" spans="13:13" x14ac:dyDescent="0.25">
      <c r="M243" s="70" t="s">
        <v>136</v>
      </c>
    </row>
    <row r="244" spans="13:13" x14ac:dyDescent="0.25">
      <c r="M244" s="70" t="s">
        <v>136</v>
      </c>
    </row>
  </sheetData>
  <mergeCells count="8">
    <mergeCell ref="E10:F10"/>
    <mergeCell ref="I10:J10"/>
    <mergeCell ref="M10:N10"/>
    <mergeCell ref="M2:O2"/>
    <mergeCell ref="E5:O5"/>
    <mergeCell ref="E7:E8"/>
    <mergeCell ref="I7:I8"/>
    <mergeCell ref="M7:M8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&amp;RI.III-&amp;P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2"/>
  <sheetViews>
    <sheetView workbookViewId="0">
      <selection activeCell="L3" sqref="L3"/>
    </sheetView>
  </sheetViews>
  <sheetFormatPr baseColWidth="10" defaultRowHeight="15" x14ac:dyDescent="0.25"/>
  <cols>
    <col min="1" max="1" width="5.85546875" style="202" customWidth="1"/>
    <col min="2" max="2" width="22.85546875" customWidth="1"/>
    <col min="3" max="3" width="6.42578125" style="116" customWidth="1"/>
    <col min="4" max="4" width="6.42578125" style="203" customWidth="1"/>
    <col min="5" max="5" width="1.85546875" customWidth="1"/>
    <col min="6" max="6" width="11.7109375" style="150" customWidth="1"/>
    <col min="7" max="7" width="1.85546875" style="150" customWidth="1"/>
    <col min="8" max="8" width="16" style="150" customWidth="1"/>
    <col min="9" max="9" width="17.28515625" style="204" hidden="1" customWidth="1"/>
    <col min="10" max="10" width="13.42578125" customWidth="1"/>
  </cols>
  <sheetData>
    <row r="1" spans="1:12" x14ac:dyDescent="0.25">
      <c r="L1" s="205">
        <v>511</v>
      </c>
    </row>
    <row r="2" spans="1:12" x14ac:dyDescent="0.25">
      <c r="L2" s="206">
        <v>41974</v>
      </c>
    </row>
    <row r="5" spans="1:12" x14ac:dyDescent="0.25">
      <c r="A5" s="75" t="s">
        <v>19</v>
      </c>
      <c r="B5" s="207" t="s">
        <v>374</v>
      </c>
      <c r="C5" s="208"/>
      <c r="D5" s="209"/>
      <c r="E5" s="210"/>
      <c r="F5" s="211"/>
      <c r="G5" s="212" t="s">
        <v>375</v>
      </c>
      <c r="H5" s="211"/>
      <c r="I5" s="213"/>
      <c r="J5" s="213"/>
      <c r="K5" s="210"/>
      <c r="L5" s="210"/>
    </row>
    <row r="6" spans="1:12" x14ac:dyDescent="0.25">
      <c r="B6" s="207" t="s">
        <v>376</v>
      </c>
      <c r="C6" s="208"/>
      <c r="D6" s="209"/>
      <c r="E6" s="210"/>
      <c r="F6" s="211"/>
      <c r="G6" s="212" t="s">
        <v>377</v>
      </c>
      <c r="H6" s="211"/>
      <c r="I6" s="213"/>
      <c r="J6" s="213"/>
      <c r="K6" s="210"/>
      <c r="L6" s="210"/>
    </row>
    <row r="7" spans="1:12" ht="15.75" thickBot="1" x14ac:dyDescent="0.3">
      <c r="B7" s="87"/>
      <c r="C7" s="214"/>
      <c r="D7" s="215"/>
      <c r="E7" s="209"/>
      <c r="F7" s="211"/>
      <c r="G7" s="103"/>
      <c r="H7" s="103"/>
      <c r="I7" s="213"/>
      <c r="J7" s="210"/>
      <c r="K7" s="210"/>
      <c r="L7" s="210"/>
    </row>
    <row r="8" spans="1:12" ht="27" thickBot="1" x14ac:dyDescent="0.3">
      <c r="A8" s="47"/>
      <c r="B8" s="216" t="s">
        <v>129</v>
      </c>
      <c r="C8" s="217" t="s">
        <v>2</v>
      </c>
      <c r="D8" s="160" t="s">
        <v>2</v>
      </c>
      <c r="E8" s="161"/>
      <c r="F8" s="218" t="s">
        <v>130</v>
      </c>
      <c r="G8" s="219"/>
      <c r="H8" s="112" t="s">
        <v>131</v>
      </c>
      <c r="I8" s="220"/>
      <c r="J8" s="47"/>
      <c r="K8" s="47"/>
      <c r="L8" s="47"/>
    </row>
    <row r="9" spans="1:12" x14ac:dyDescent="0.25">
      <c r="A9" s="221"/>
      <c r="B9" s="115" t="s">
        <v>2</v>
      </c>
      <c r="C9" s="116" t="s">
        <v>2</v>
      </c>
      <c r="D9" s="116"/>
      <c r="E9" s="117"/>
      <c r="G9" s="118"/>
      <c r="H9" s="121" t="s">
        <v>2</v>
      </c>
      <c r="I9" s="222"/>
    </row>
    <row r="10" spans="1:12" x14ac:dyDescent="0.25">
      <c r="A10"/>
      <c r="B10" s="122">
        <f>COUNT(C11:C389)</f>
        <v>98</v>
      </c>
      <c r="C10" s="117"/>
      <c r="D10" s="123" t="s">
        <v>4</v>
      </c>
      <c r="F10" s="125" t="s">
        <v>133</v>
      </c>
      <c r="H10" s="122">
        <f>COUNT(H11:H491)</f>
        <v>98</v>
      </c>
      <c r="I10" s="223"/>
      <c r="J10" s="78"/>
    </row>
    <row r="11" spans="1:12" x14ac:dyDescent="0.25">
      <c r="A11" s="224"/>
      <c r="B11" s="167" t="s">
        <v>158</v>
      </c>
      <c r="C11" s="129">
        <v>11</v>
      </c>
      <c r="D11" s="130"/>
      <c r="E11" s="86"/>
      <c r="F11" s="170">
        <v>100</v>
      </c>
      <c r="G11" s="105"/>
      <c r="H11" s="172">
        <v>88.850246999999996</v>
      </c>
      <c r="I11" s="225">
        <v>2230534.1832274892</v>
      </c>
      <c r="J11" s="226"/>
      <c r="K11" s="178"/>
      <c r="L11" s="149"/>
    </row>
    <row r="12" spans="1:12" x14ac:dyDescent="0.25">
      <c r="A12" s="224"/>
      <c r="B12" s="167" t="s">
        <v>159</v>
      </c>
      <c r="C12" s="129">
        <v>22</v>
      </c>
      <c r="D12" s="130"/>
      <c r="E12" s="86"/>
      <c r="F12" s="170">
        <v>0.15074399999999999</v>
      </c>
      <c r="G12" s="105"/>
      <c r="H12" s="172">
        <v>0.133936</v>
      </c>
      <c r="I12" s="225">
        <v>1273.2037281343171</v>
      </c>
      <c r="J12" s="226"/>
      <c r="K12" s="178"/>
      <c r="L12" s="149"/>
    </row>
    <row r="13" spans="1:12" x14ac:dyDescent="0.25">
      <c r="A13" s="224"/>
      <c r="B13" s="167" t="s">
        <v>160</v>
      </c>
      <c r="C13" s="129">
        <v>23</v>
      </c>
      <c r="D13" s="130"/>
      <c r="E13" s="86"/>
      <c r="F13" s="170">
        <v>2.7014E-2</v>
      </c>
      <c r="G13" s="105"/>
      <c r="H13" s="172">
        <v>2.4001999999999999E-2</v>
      </c>
      <c r="I13" s="225">
        <v>321.11891434312105</v>
      </c>
      <c r="J13" s="226"/>
      <c r="K13" s="178"/>
      <c r="L13" s="149"/>
    </row>
    <row r="14" spans="1:12" x14ac:dyDescent="0.25">
      <c r="A14" s="224"/>
      <c r="B14" s="167" t="s">
        <v>161</v>
      </c>
      <c r="C14" s="129">
        <v>24</v>
      </c>
      <c r="D14" s="130"/>
      <c r="E14" s="86"/>
      <c r="F14" s="170">
        <v>6.6519999999999996E-2</v>
      </c>
      <c r="G14" s="105"/>
      <c r="H14" s="172">
        <v>5.9103000000000003E-2</v>
      </c>
      <c r="I14" s="225">
        <v>12.000273905763892</v>
      </c>
      <c r="J14" s="226"/>
      <c r="K14" s="178"/>
      <c r="L14" s="149"/>
    </row>
    <row r="15" spans="1:12" x14ac:dyDescent="0.25">
      <c r="A15" s="224"/>
      <c r="B15" s="167" t="s">
        <v>162</v>
      </c>
      <c r="C15" s="129">
        <v>27</v>
      </c>
      <c r="D15" s="130"/>
      <c r="E15" s="86"/>
      <c r="F15" s="170">
        <v>6.0818999999999998E-2</v>
      </c>
      <c r="G15" s="105"/>
      <c r="H15" s="172">
        <v>5.4038000000000003E-2</v>
      </c>
      <c r="I15" s="225">
        <v>58.981025083430396</v>
      </c>
      <c r="J15" s="226"/>
      <c r="K15" s="178"/>
      <c r="L15" s="149"/>
    </row>
    <row r="16" spans="1:12" x14ac:dyDescent="0.25">
      <c r="A16" s="224"/>
      <c r="B16" s="167" t="s">
        <v>163</v>
      </c>
      <c r="C16" s="129">
        <v>29</v>
      </c>
      <c r="D16" s="130"/>
      <c r="E16" s="86"/>
      <c r="F16" s="170">
        <v>2.8198000000000001E-2</v>
      </c>
      <c r="G16" s="105"/>
      <c r="H16" s="172">
        <v>2.5054E-2</v>
      </c>
      <c r="I16" s="225">
        <v>459.26558198297789</v>
      </c>
      <c r="J16" s="226"/>
      <c r="K16" s="178"/>
      <c r="L16" s="149"/>
    </row>
    <row r="17" spans="1:12" x14ac:dyDescent="0.25">
      <c r="A17" s="224"/>
      <c r="B17" s="167" t="s">
        <v>164</v>
      </c>
      <c r="C17" s="129">
        <v>31</v>
      </c>
      <c r="D17" s="130"/>
      <c r="E17" s="86"/>
      <c r="F17" s="170">
        <v>4.5343000000000001E-2</v>
      </c>
      <c r="G17" s="105"/>
      <c r="H17" s="172">
        <v>4.0287000000000003E-2</v>
      </c>
      <c r="I17" s="225">
        <v>12.000273905763892</v>
      </c>
      <c r="J17" s="226"/>
      <c r="K17" s="178"/>
      <c r="L17" s="149"/>
    </row>
    <row r="18" spans="1:12" x14ac:dyDescent="0.25">
      <c r="A18" s="224"/>
      <c r="B18" s="167" t="s">
        <v>166</v>
      </c>
      <c r="C18" s="129">
        <v>34</v>
      </c>
      <c r="D18" s="130"/>
      <c r="E18" s="86"/>
      <c r="F18" s="170">
        <v>0.39101399999999997</v>
      </c>
      <c r="G18" s="105"/>
      <c r="H18" s="172">
        <v>0.34741699999999998</v>
      </c>
      <c r="I18" s="225"/>
      <c r="J18" s="226"/>
      <c r="K18" s="178"/>
      <c r="L18" s="149"/>
    </row>
    <row r="19" spans="1:12" x14ac:dyDescent="0.25">
      <c r="A19" s="224"/>
      <c r="B19" s="167" t="s">
        <v>167</v>
      </c>
      <c r="C19" s="129">
        <v>35</v>
      </c>
      <c r="D19" s="130"/>
      <c r="E19" s="86"/>
      <c r="F19" s="170">
        <v>7.2999999999999995E-2</v>
      </c>
      <c r="G19" s="105"/>
      <c r="H19" s="172">
        <v>6.4861000000000002E-2</v>
      </c>
      <c r="I19" s="225"/>
      <c r="J19" s="226"/>
      <c r="K19" s="178"/>
      <c r="L19" s="149"/>
    </row>
    <row r="20" spans="1:12" x14ac:dyDescent="0.25">
      <c r="A20" s="224"/>
      <c r="B20" s="167" t="s">
        <v>168</v>
      </c>
      <c r="C20" s="129">
        <v>36</v>
      </c>
      <c r="D20" s="130"/>
      <c r="E20" s="86"/>
      <c r="F20" s="170">
        <v>0.77458400000000005</v>
      </c>
      <c r="G20" s="105"/>
      <c r="H20" s="172">
        <v>0.68822000000000005</v>
      </c>
      <c r="I20" s="225"/>
      <c r="J20" s="226"/>
      <c r="K20" s="178"/>
      <c r="L20" s="149"/>
    </row>
    <row r="21" spans="1:12" x14ac:dyDescent="0.25">
      <c r="A21" s="224"/>
      <c r="B21" s="167" t="s">
        <v>170</v>
      </c>
      <c r="C21" s="129">
        <v>38</v>
      </c>
      <c r="D21" s="130"/>
      <c r="E21" s="86"/>
      <c r="F21" s="170">
        <v>4.5343000000000001E-2</v>
      </c>
      <c r="G21" s="105"/>
      <c r="H21" s="172">
        <v>4.0287000000000003E-2</v>
      </c>
      <c r="I21" s="225"/>
      <c r="J21" s="226"/>
      <c r="K21" s="178"/>
      <c r="L21" s="149"/>
    </row>
    <row r="22" spans="1:12" x14ac:dyDescent="0.25">
      <c r="A22" s="224"/>
      <c r="B22" s="167" t="s">
        <v>171</v>
      </c>
      <c r="C22" s="129">
        <v>39</v>
      </c>
      <c r="D22" s="130"/>
      <c r="E22" s="86"/>
      <c r="F22" s="170">
        <v>1.1894999999999999E-2</v>
      </c>
      <c r="G22" s="105"/>
      <c r="H22" s="172">
        <v>1.0569E-2</v>
      </c>
      <c r="I22" s="225"/>
      <c r="J22" s="226"/>
      <c r="K22" s="178"/>
      <c r="L22" s="149"/>
    </row>
    <row r="23" spans="1:12" x14ac:dyDescent="0.25">
      <c r="A23" s="224"/>
      <c r="B23" s="167" t="s">
        <v>172</v>
      </c>
      <c r="C23" s="129">
        <v>42</v>
      </c>
      <c r="D23" s="130"/>
      <c r="E23" s="86"/>
      <c r="F23" s="170">
        <v>2.4712999999999999E-2</v>
      </c>
      <c r="G23" s="105"/>
      <c r="H23" s="172">
        <v>2.1957999999999998E-2</v>
      </c>
      <c r="I23" s="225"/>
      <c r="J23" s="226"/>
      <c r="K23" s="178"/>
      <c r="L23" s="149"/>
    </row>
    <row r="24" spans="1:12" x14ac:dyDescent="0.25">
      <c r="A24" s="224"/>
      <c r="B24" s="167" t="s">
        <v>173</v>
      </c>
      <c r="C24" s="129">
        <v>43</v>
      </c>
      <c r="D24" s="130"/>
      <c r="E24" s="86"/>
      <c r="F24" s="170">
        <v>8.3532999999999996E-2</v>
      </c>
      <c r="G24" s="105"/>
      <c r="H24" s="172">
        <v>7.4218999999999993E-2</v>
      </c>
      <c r="I24" s="225"/>
      <c r="J24" s="226"/>
      <c r="K24" s="178"/>
      <c r="L24" s="149"/>
    </row>
    <row r="25" spans="1:12" x14ac:dyDescent="0.25">
      <c r="A25" s="224"/>
      <c r="B25" s="167" t="s">
        <v>174</v>
      </c>
      <c r="C25" s="129">
        <v>44</v>
      </c>
      <c r="D25" s="130"/>
      <c r="E25" s="86"/>
      <c r="F25" s="170">
        <v>8.5929999999999999E-3</v>
      </c>
      <c r="G25" s="105"/>
      <c r="H25" s="172">
        <v>7.6350000000000003E-3</v>
      </c>
      <c r="I25" s="225"/>
      <c r="J25" s="226"/>
      <c r="K25" s="178"/>
      <c r="L25" s="149"/>
    </row>
    <row r="26" spans="1:12" x14ac:dyDescent="0.25">
      <c r="A26" s="224"/>
      <c r="B26" s="167" t="s">
        <v>175</v>
      </c>
      <c r="C26" s="129">
        <v>45</v>
      </c>
      <c r="D26" s="130"/>
      <c r="E26" s="86"/>
      <c r="F26" s="170">
        <v>0.238929</v>
      </c>
      <c r="G26" s="105"/>
      <c r="H26" s="172">
        <v>0.21228900000000001</v>
      </c>
      <c r="I26" s="225"/>
      <c r="J26" s="226"/>
      <c r="K26" s="178"/>
      <c r="L26" s="149"/>
    </row>
    <row r="27" spans="1:12" x14ac:dyDescent="0.25">
      <c r="A27" s="224"/>
      <c r="B27" s="167" t="s">
        <v>177</v>
      </c>
      <c r="C27" s="129">
        <v>47</v>
      </c>
      <c r="D27" s="130"/>
      <c r="E27" s="86"/>
      <c r="F27" s="170">
        <v>6.476E-3</v>
      </c>
      <c r="G27" s="105"/>
      <c r="H27" s="172">
        <v>5.7540000000000004E-3</v>
      </c>
      <c r="I27" s="225"/>
      <c r="J27" s="226"/>
      <c r="K27" s="178"/>
      <c r="L27" s="149"/>
    </row>
    <row r="28" spans="1:12" x14ac:dyDescent="0.25">
      <c r="A28" s="224"/>
      <c r="B28" s="167" t="s">
        <v>178</v>
      </c>
      <c r="C28" s="129">
        <v>48</v>
      </c>
      <c r="D28" s="130"/>
      <c r="E28" s="215"/>
      <c r="F28" s="170">
        <v>0.162578</v>
      </c>
      <c r="G28" s="105"/>
      <c r="H28" s="172">
        <v>0.144451</v>
      </c>
      <c r="I28" s="225"/>
      <c r="J28" s="226"/>
      <c r="K28" s="178"/>
      <c r="L28" s="149"/>
    </row>
    <row r="29" spans="1:12" x14ac:dyDescent="0.25">
      <c r="A29" s="224"/>
      <c r="B29" s="167" t="s">
        <v>179</v>
      </c>
      <c r="C29" s="129">
        <v>49</v>
      </c>
      <c r="D29" s="130"/>
      <c r="E29" s="174"/>
      <c r="F29" s="170">
        <v>0.155084</v>
      </c>
      <c r="G29" s="105"/>
      <c r="H29" s="172">
        <v>0.137793</v>
      </c>
      <c r="I29" s="225"/>
      <c r="J29" s="226"/>
      <c r="K29" s="178"/>
      <c r="L29" s="149"/>
    </row>
    <row r="30" spans="1:12" x14ac:dyDescent="0.25">
      <c r="A30" s="224"/>
      <c r="B30" s="167" t="s">
        <v>180</v>
      </c>
      <c r="C30" s="129">
        <v>51</v>
      </c>
      <c r="D30" s="130"/>
      <c r="E30" s="86"/>
      <c r="F30" s="170">
        <v>4.7051000000000003E-2</v>
      </c>
      <c r="G30" s="105"/>
      <c r="H30" s="172">
        <v>4.1805000000000002E-2</v>
      </c>
      <c r="I30" s="225"/>
      <c r="J30" s="226"/>
      <c r="K30" s="178"/>
      <c r="L30" s="149"/>
    </row>
    <row r="31" spans="1:12" x14ac:dyDescent="0.25">
      <c r="A31" s="224"/>
      <c r="B31" s="167" t="s">
        <v>181</v>
      </c>
      <c r="C31" s="129">
        <v>52</v>
      </c>
      <c r="D31" s="130"/>
      <c r="E31" s="86"/>
      <c r="F31" s="170">
        <v>0.27531499999999998</v>
      </c>
      <c r="G31" s="105"/>
      <c r="H31" s="172">
        <v>0.244618</v>
      </c>
      <c r="I31" s="225"/>
      <c r="J31" s="226"/>
      <c r="K31" s="178"/>
      <c r="L31" s="149"/>
    </row>
    <row r="32" spans="1:12" x14ac:dyDescent="0.25">
      <c r="A32" s="224"/>
      <c r="B32" s="167" t="s">
        <v>182</v>
      </c>
      <c r="C32" s="129">
        <v>53</v>
      </c>
      <c r="D32" s="130"/>
      <c r="E32" s="210"/>
      <c r="F32" s="170">
        <v>0.24391199999999999</v>
      </c>
      <c r="G32" s="105"/>
      <c r="H32" s="172">
        <v>0.21671599999999999</v>
      </c>
      <c r="I32" s="225"/>
      <c r="J32" s="226"/>
      <c r="K32" s="178"/>
      <c r="L32" s="149"/>
    </row>
    <row r="33" spans="1:12" x14ac:dyDescent="0.25">
      <c r="A33" s="224"/>
      <c r="B33" s="167" t="s">
        <v>184</v>
      </c>
      <c r="C33" s="129">
        <v>56</v>
      </c>
      <c r="D33" s="130"/>
      <c r="E33" s="86"/>
      <c r="F33" s="170">
        <v>1.7772E-2</v>
      </c>
      <c r="G33" s="105"/>
      <c r="H33" s="172">
        <v>1.5789999999999998E-2</v>
      </c>
      <c r="I33" s="227"/>
      <c r="J33" s="226"/>
      <c r="K33" s="178"/>
      <c r="L33" s="149"/>
    </row>
    <row r="34" spans="1:12" x14ac:dyDescent="0.25">
      <c r="A34" s="224"/>
      <c r="B34" s="167" t="s">
        <v>185</v>
      </c>
      <c r="C34" s="129">
        <v>61</v>
      </c>
      <c r="D34" s="130"/>
      <c r="E34" s="86"/>
      <c r="F34" s="170">
        <v>3.7550000000000001E-3</v>
      </c>
      <c r="G34" s="105"/>
      <c r="H34" s="172">
        <v>3.336E-3</v>
      </c>
      <c r="I34" s="225">
        <v>3545.414952237315</v>
      </c>
      <c r="J34" s="226"/>
      <c r="K34" s="178"/>
      <c r="L34" s="149"/>
    </row>
    <row r="35" spans="1:12" x14ac:dyDescent="0.25">
      <c r="A35" s="224"/>
      <c r="B35" s="167" t="s">
        <v>186</v>
      </c>
      <c r="C35" s="129">
        <v>62</v>
      </c>
      <c r="D35" s="130"/>
      <c r="E35" s="210"/>
      <c r="F35" s="170">
        <v>0.424203</v>
      </c>
      <c r="G35" s="105"/>
      <c r="H35" s="172">
        <v>0.37690499999999999</v>
      </c>
      <c r="I35" s="225">
        <v>3114.4602622943844</v>
      </c>
      <c r="J35" s="226"/>
      <c r="K35" s="178"/>
      <c r="L35" s="228"/>
    </row>
    <row r="36" spans="1:12" x14ac:dyDescent="0.25">
      <c r="A36" s="224"/>
      <c r="B36" s="167" t="s">
        <v>187</v>
      </c>
      <c r="C36" s="129">
        <v>64</v>
      </c>
      <c r="D36" s="130"/>
      <c r="E36" s="86"/>
      <c r="F36" s="170">
        <v>0.18276899999999999</v>
      </c>
      <c r="G36" s="105"/>
      <c r="H36" s="172">
        <v>0.16239100000000001</v>
      </c>
      <c r="I36" s="225">
        <v>23.592410033372161</v>
      </c>
      <c r="J36" s="226"/>
      <c r="K36" s="178"/>
      <c r="L36" s="149"/>
    </row>
    <row r="37" spans="1:12" x14ac:dyDescent="0.25">
      <c r="A37" s="224"/>
      <c r="B37" s="167" t="s">
        <v>188</v>
      </c>
      <c r="C37" s="129">
        <v>65</v>
      </c>
      <c r="D37" s="130"/>
      <c r="E37" s="86"/>
      <c r="F37" s="170">
        <v>0.54974100000000004</v>
      </c>
      <c r="G37" s="105"/>
      <c r="H37" s="172">
        <v>0.48844599999999999</v>
      </c>
      <c r="I37" s="225">
        <v>52.427577851938132</v>
      </c>
      <c r="J37" s="226"/>
      <c r="K37" s="178"/>
      <c r="L37" s="149"/>
    </row>
    <row r="38" spans="1:12" x14ac:dyDescent="0.25">
      <c r="A38" s="224"/>
      <c r="B38" s="167" t="s">
        <v>189</v>
      </c>
      <c r="C38" s="129">
        <v>66</v>
      </c>
      <c r="D38" s="130"/>
      <c r="E38" s="86"/>
      <c r="F38" s="170">
        <v>9.8289999999999992E-3</v>
      </c>
      <c r="G38" s="105"/>
      <c r="H38" s="172">
        <v>8.7329999999999994E-3</v>
      </c>
      <c r="I38" s="225">
        <v>12.000273905763892</v>
      </c>
      <c r="J38" s="226"/>
      <c r="K38" s="178"/>
      <c r="L38" s="149"/>
    </row>
    <row r="39" spans="1:12" x14ac:dyDescent="0.25">
      <c r="A39" s="224"/>
      <c r="B39" s="167" t="s">
        <v>190</v>
      </c>
      <c r="C39" s="129">
        <v>67</v>
      </c>
      <c r="D39" s="130"/>
      <c r="E39" s="86"/>
      <c r="F39" s="170">
        <v>7.7070000000000003E-3</v>
      </c>
      <c r="G39" s="105"/>
      <c r="H39" s="172">
        <v>6.8479999999999999E-3</v>
      </c>
      <c r="I39" s="225">
        <v>47.184820066744322</v>
      </c>
      <c r="J39" s="226"/>
      <c r="K39" s="178"/>
      <c r="L39" s="149"/>
    </row>
    <row r="40" spans="1:12" x14ac:dyDescent="0.25">
      <c r="A40" s="224"/>
      <c r="B40" s="167" t="s">
        <v>191</v>
      </c>
      <c r="C40" s="129">
        <v>69</v>
      </c>
      <c r="D40" s="130"/>
      <c r="E40" s="86"/>
      <c r="F40" s="170">
        <v>2.8332E-2</v>
      </c>
      <c r="G40" s="105"/>
      <c r="H40" s="172">
        <v>2.5173000000000001E-2</v>
      </c>
      <c r="I40" s="225">
        <v>0</v>
      </c>
      <c r="J40" s="226"/>
      <c r="K40" s="178"/>
      <c r="L40" s="149"/>
    </row>
    <row r="41" spans="1:12" x14ac:dyDescent="0.25">
      <c r="A41" s="224"/>
      <c r="B41" s="167" t="s">
        <v>192</v>
      </c>
      <c r="C41" s="129">
        <v>71</v>
      </c>
      <c r="D41" s="130"/>
      <c r="E41" s="86"/>
      <c r="F41" s="170">
        <v>1.0369999999999999E-3</v>
      </c>
      <c r="G41" s="105"/>
      <c r="H41" s="172">
        <v>9.2100000000000005E-4</v>
      </c>
      <c r="I41" s="225">
        <v>66.058748093442034</v>
      </c>
      <c r="J41" s="226"/>
      <c r="K41" s="178"/>
      <c r="L41" s="149"/>
    </row>
    <row r="42" spans="1:12" x14ac:dyDescent="0.25">
      <c r="A42" s="224"/>
      <c r="B42" s="167" t="s">
        <v>193</v>
      </c>
      <c r="C42" s="129">
        <v>72</v>
      </c>
      <c r="D42" s="130"/>
      <c r="E42" s="86"/>
      <c r="F42" s="170">
        <v>2.3346309999999999</v>
      </c>
      <c r="G42" s="105"/>
      <c r="H42" s="172">
        <v>2.074325</v>
      </c>
      <c r="I42" s="225">
        <v>12.000273905763892</v>
      </c>
      <c r="J42" s="226"/>
      <c r="K42" s="178"/>
      <c r="L42" s="149"/>
    </row>
    <row r="43" spans="1:12" x14ac:dyDescent="0.25">
      <c r="A43" s="224"/>
      <c r="B43" s="167" t="s">
        <v>194</v>
      </c>
      <c r="C43" s="129">
        <v>73</v>
      </c>
      <c r="D43" s="130"/>
      <c r="E43" s="86"/>
      <c r="F43" s="170">
        <v>1.5610000000000001E-2</v>
      </c>
      <c r="G43" s="105"/>
      <c r="H43" s="172">
        <v>1.387E-2</v>
      </c>
      <c r="I43" s="225">
        <v>17.301100691139581</v>
      </c>
      <c r="J43" s="226"/>
      <c r="K43" s="178"/>
      <c r="L43" s="149"/>
    </row>
    <row r="44" spans="1:12" x14ac:dyDescent="0.25">
      <c r="A44" s="224"/>
      <c r="B44" s="167" t="s">
        <v>195</v>
      </c>
      <c r="C44" s="129">
        <v>74</v>
      </c>
      <c r="D44" s="130"/>
      <c r="E44" s="86" t="s">
        <v>2</v>
      </c>
      <c r="F44" s="170">
        <v>5.4710000000000002E-2</v>
      </c>
      <c r="G44" s="105"/>
      <c r="H44" s="172">
        <v>4.861E-2</v>
      </c>
      <c r="I44" s="225">
        <v>212.06955241108972</v>
      </c>
      <c r="J44" s="226"/>
      <c r="K44" s="178"/>
      <c r="L44" s="228"/>
    </row>
    <row r="45" spans="1:12" x14ac:dyDescent="0.25">
      <c r="A45" s="224"/>
      <c r="B45" s="167" t="s">
        <v>196</v>
      </c>
      <c r="C45" s="129">
        <v>76</v>
      </c>
      <c r="D45" s="130"/>
      <c r="E45" s="86"/>
      <c r="F45" s="170">
        <v>0.221164</v>
      </c>
      <c r="G45" s="105"/>
      <c r="H45" s="172">
        <v>0.19650500000000001</v>
      </c>
      <c r="I45" s="225">
        <v>58581.526940198622</v>
      </c>
      <c r="J45" s="226"/>
      <c r="K45" s="178"/>
      <c r="L45" s="149"/>
    </row>
    <row r="46" spans="1:12" x14ac:dyDescent="0.25">
      <c r="A46" s="224"/>
      <c r="B46" s="167" t="s">
        <v>198</v>
      </c>
      <c r="C46" s="129">
        <v>81</v>
      </c>
      <c r="D46" s="130"/>
      <c r="E46" s="86" t="s">
        <v>2</v>
      </c>
      <c r="F46" s="170">
        <v>7.5700000000000003E-3</v>
      </c>
      <c r="G46" s="105"/>
      <c r="H46" s="172">
        <v>6.7260000000000002E-3</v>
      </c>
      <c r="I46" s="225">
        <v>69.728678543077706</v>
      </c>
      <c r="J46" s="226"/>
      <c r="K46" s="178"/>
      <c r="L46" s="149"/>
    </row>
    <row r="47" spans="1:12" x14ac:dyDescent="0.25">
      <c r="A47" s="224"/>
      <c r="B47" s="167" t="s">
        <v>199</v>
      </c>
      <c r="C47" s="129">
        <v>82</v>
      </c>
      <c r="D47" s="130"/>
      <c r="E47" s="229"/>
      <c r="F47" s="170">
        <v>0.35446299999999997</v>
      </c>
      <c r="G47" s="105"/>
      <c r="H47" s="172">
        <v>0.31494100000000003</v>
      </c>
      <c r="I47" s="225">
        <v>19.398203805217108</v>
      </c>
      <c r="J47" s="226"/>
      <c r="K47" s="178"/>
      <c r="L47" s="149"/>
    </row>
    <row r="48" spans="1:12" x14ac:dyDescent="0.25">
      <c r="A48" s="224"/>
      <c r="B48" s="167" t="s">
        <v>200</v>
      </c>
      <c r="C48" s="129">
        <v>86</v>
      </c>
      <c r="D48" s="130"/>
      <c r="E48" s="86"/>
      <c r="F48" s="170">
        <v>0.69867599999999996</v>
      </c>
      <c r="G48" s="105"/>
      <c r="H48" s="172">
        <v>0.62077499999999997</v>
      </c>
      <c r="I48" s="225">
        <v>71.039367989376174</v>
      </c>
      <c r="J48" s="226"/>
      <c r="K48" s="178"/>
      <c r="L48" s="149"/>
    </row>
    <row r="49" spans="1:12" x14ac:dyDescent="0.25">
      <c r="A49" s="224"/>
      <c r="B49" s="167" t="s">
        <v>202</v>
      </c>
      <c r="C49" s="129">
        <v>89</v>
      </c>
      <c r="D49" s="130"/>
      <c r="E49" s="86"/>
      <c r="F49" s="170">
        <v>5.5923E-2</v>
      </c>
      <c r="G49" s="105"/>
      <c r="H49" s="172">
        <v>4.9688000000000003E-2</v>
      </c>
      <c r="I49" s="225">
        <v>314.56546711162872</v>
      </c>
      <c r="J49" s="226"/>
      <c r="K49" s="178"/>
      <c r="L49" s="149"/>
    </row>
    <row r="50" spans="1:12" x14ac:dyDescent="0.25">
      <c r="A50" s="224"/>
      <c r="B50" s="167" t="s">
        <v>203</v>
      </c>
      <c r="C50" s="129">
        <v>92</v>
      </c>
      <c r="D50" s="130"/>
      <c r="E50" s="86"/>
      <c r="F50" s="170">
        <v>0.13083</v>
      </c>
      <c r="G50" s="105"/>
      <c r="H50" s="172">
        <v>0.116243</v>
      </c>
      <c r="I50" s="225">
        <v>216.00162074998514</v>
      </c>
      <c r="J50" s="226"/>
      <c r="K50" s="178"/>
      <c r="L50" s="149"/>
    </row>
    <row r="51" spans="1:12" x14ac:dyDescent="0.25">
      <c r="A51" s="224"/>
      <c r="B51" s="167" t="s">
        <v>204</v>
      </c>
      <c r="C51" s="129">
        <v>93</v>
      </c>
      <c r="D51" s="130"/>
      <c r="E51" s="86"/>
      <c r="F51" s="170">
        <v>0.23613100000000001</v>
      </c>
      <c r="G51" s="105"/>
      <c r="H51" s="172">
        <v>0.20980299999999999</v>
      </c>
      <c r="I51" s="225">
        <v>154.13707888469807</v>
      </c>
      <c r="J51" s="226"/>
      <c r="K51" s="178"/>
      <c r="L51" s="149"/>
    </row>
    <row r="52" spans="1:12" x14ac:dyDescent="0.25">
      <c r="A52" s="224"/>
      <c r="B52" s="167" t="s">
        <v>206</v>
      </c>
      <c r="C52" s="129">
        <v>96</v>
      </c>
      <c r="D52" s="130"/>
      <c r="E52" s="86"/>
      <c r="F52" s="170">
        <v>0.168017</v>
      </c>
      <c r="G52" s="105"/>
      <c r="H52" s="172">
        <v>0.149284</v>
      </c>
      <c r="I52" s="225">
        <v>12.000273905763892</v>
      </c>
      <c r="J52" s="226"/>
      <c r="K52" s="178"/>
      <c r="L52" s="149"/>
    </row>
    <row r="53" spans="1:12" x14ac:dyDescent="0.25">
      <c r="A53" s="224"/>
      <c r="B53" s="167" t="s">
        <v>207</v>
      </c>
      <c r="C53" s="129">
        <v>97</v>
      </c>
      <c r="D53" s="130"/>
      <c r="E53" s="210"/>
      <c r="F53" s="170">
        <v>3.9638E-2</v>
      </c>
      <c r="G53" s="105"/>
      <c r="H53" s="172">
        <v>3.5217999999999999E-2</v>
      </c>
      <c r="I53" s="225">
        <v>14.417583909282982</v>
      </c>
      <c r="J53" s="226"/>
      <c r="K53" s="178"/>
      <c r="L53" s="149"/>
    </row>
    <row r="54" spans="1:12" x14ac:dyDescent="0.25">
      <c r="A54" s="224"/>
      <c r="B54" s="167" t="s">
        <v>210</v>
      </c>
      <c r="C54" s="129">
        <v>105</v>
      </c>
      <c r="D54" s="130"/>
      <c r="E54" s="86"/>
      <c r="F54" s="170">
        <v>3.9579999999999997E-3</v>
      </c>
      <c r="G54" s="105"/>
      <c r="H54" s="172">
        <v>3.5170000000000002E-3</v>
      </c>
      <c r="I54" s="225">
        <v>282.3225067326868</v>
      </c>
      <c r="J54" s="226"/>
      <c r="K54" s="178"/>
      <c r="L54" s="149"/>
    </row>
    <row r="55" spans="1:12" x14ac:dyDescent="0.25">
      <c r="A55" s="224"/>
      <c r="B55" s="167" t="s">
        <v>378</v>
      </c>
      <c r="C55" s="129">
        <v>125</v>
      </c>
      <c r="D55" s="130"/>
      <c r="E55" s="86"/>
      <c r="F55" s="170">
        <v>1.088E-3</v>
      </c>
      <c r="G55" s="105"/>
      <c r="H55" s="172">
        <v>9.6699999999999998E-4</v>
      </c>
      <c r="I55" s="225">
        <v>2873.4244731200993</v>
      </c>
      <c r="J55" s="226"/>
      <c r="K55" s="178"/>
      <c r="L55" s="149"/>
    </row>
    <row r="56" spans="1:12" x14ac:dyDescent="0.25">
      <c r="A56" s="224"/>
      <c r="B56" s="167" t="s">
        <v>214</v>
      </c>
      <c r="C56" s="129">
        <v>128</v>
      </c>
      <c r="D56" s="130"/>
      <c r="E56" s="86"/>
      <c r="F56" s="170">
        <v>1.029E-3</v>
      </c>
      <c r="G56" s="105"/>
      <c r="H56" s="172">
        <v>9.1399999999999999E-4</v>
      </c>
      <c r="I56" s="225">
        <v>14.417583909282982</v>
      </c>
      <c r="J56" s="226"/>
      <c r="K56" s="178"/>
      <c r="L56" s="149"/>
    </row>
    <row r="57" spans="1:12" x14ac:dyDescent="0.25">
      <c r="A57" s="224"/>
      <c r="B57" s="167" t="s">
        <v>457</v>
      </c>
      <c r="C57" s="129">
        <v>130</v>
      </c>
      <c r="D57" s="130"/>
      <c r="E57" s="86"/>
      <c r="F57" s="170">
        <v>8.9999999999999998E-4</v>
      </c>
      <c r="G57" s="105"/>
      <c r="H57" s="172">
        <v>8.0000000000000004E-4</v>
      </c>
      <c r="I57" s="225">
        <v>546.81963699571463</v>
      </c>
      <c r="J57" s="226"/>
      <c r="K57" s="178"/>
      <c r="L57" s="149"/>
    </row>
    <row r="58" spans="1:12" x14ac:dyDescent="0.25">
      <c r="A58" s="224"/>
      <c r="B58" s="167" t="s">
        <v>215</v>
      </c>
      <c r="C58" s="129">
        <v>131</v>
      </c>
      <c r="D58" s="130"/>
      <c r="E58" s="86"/>
      <c r="F58" s="170">
        <v>4.1380000000000002E-3</v>
      </c>
      <c r="G58" s="105"/>
      <c r="H58" s="172">
        <v>3.6770000000000001E-3</v>
      </c>
      <c r="I58" s="225">
        <v>19.204899317588684</v>
      </c>
      <c r="J58" s="226"/>
      <c r="K58" s="178"/>
      <c r="L58" s="149"/>
    </row>
    <row r="59" spans="1:12" x14ac:dyDescent="0.25">
      <c r="A59" s="224"/>
      <c r="B59" s="167" t="s">
        <v>216</v>
      </c>
      <c r="C59" s="129">
        <v>132</v>
      </c>
      <c r="D59" s="130"/>
      <c r="E59" s="86"/>
      <c r="F59" s="170">
        <v>2.029E-3</v>
      </c>
      <c r="G59" s="105"/>
      <c r="H59" s="172">
        <v>1.8029999999999999E-3</v>
      </c>
      <c r="I59" s="225">
        <v>79.820987279575789</v>
      </c>
      <c r="J59" s="226"/>
      <c r="K59" s="178"/>
      <c r="L59" s="149"/>
    </row>
    <row r="60" spans="1:12" x14ac:dyDescent="0.25">
      <c r="A60" s="224"/>
      <c r="B60" s="167" t="s">
        <v>379</v>
      </c>
      <c r="C60" s="129">
        <v>134</v>
      </c>
      <c r="D60" s="130"/>
      <c r="E60" s="86"/>
      <c r="F60" s="170">
        <v>1.1348E-2</v>
      </c>
      <c r="G60" s="105"/>
      <c r="H60" s="172">
        <v>1.0083E-2</v>
      </c>
      <c r="I60" s="225">
        <v>14.155446020023296</v>
      </c>
      <c r="J60" s="226"/>
      <c r="K60" s="178"/>
      <c r="L60" s="149"/>
    </row>
    <row r="61" spans="1:12" x14ac:dyDescent="0.25">
      <c r="A61" s="224"/>
      <c r="B61" s="167" t="s">
        <v>218</v>
      </c>
      <c r="C61" s="129">
        <v>139</v>
      </c>
      <c r="D61" s="130"/>
      <c r="E61" s="86"/>
      <c r="F61" s="170">
        <v>1.0315E-2</v>
      </c>
      <c r="G61" s="105"/>
      <c r="H61" s="172">
        <v>9.1649999999999995E-3</v>
      </c>
      <c r="I61" s="225">
        <v>126.87473840169028</v>
      </c>
      <c r="J61" s="226"/>
      <c r="K61" s="178"/>
      <c r="L61" s="149"/>
    </row>
    <row r="62" spans="1:12" x14ac:dyDescent="0.25">
      <c r="A62" s="224"/>
      <c r="B62" s="167" t="s">
        <v>219</v>
      </c>
      <c r="C62" s="129">
        <v>142</v>
      </c>
      <c r="D62" s="130"/>
      <c r="E62" s="86"/>
      <c r="F62" s="170">
        <v>0.10700800000000001</v>
      </c>
      <c r="G62" s="105"/>
      <c r="H62" s="172">
        <v>9.5076999999999995E-2</v>
      </c>
      <c r="I62" s="225">
        <v>69.990816432337397</v>
      </c>
      <c r="J62" s="226"/>
      <c r="K62" s="178"/>
      <c r="L62" s="149"/>
    </row>
    <row r="63" spans="1:12" x14ac:dyDescent="0.25">
      <c r="A63" s="224"/>
      <c r="B63" s="167" t="s">
        <v>220</v>
      </c>
      <c r="C63" s="129">
        <v>143</v>
      </c>
      <c r="D63" s="130"/>
      <c r="E63" s="86"/>
      <c r="F63" s="170">
        <v>8.9999999999999998E-4</v>
      </c>
      <c r="G63" s="105"/>
      <c r="H63" s="172">
        <v>8.0000000000000004E-4</v>
      </c>
      <c r="I63" s="225">
        <v>162.78762923026787</v>
      </c>
      <c r="J63" s="226"/>
      <c r="K63" s="178"/>
      <c r="L63" s="149"/>
    </row>
    <row r="64" spans="1:12" x14ac:dyDescent="0.25">
      <c r="A64" s="224"/>
      <c r="B64" s="167" t="s">
        <v>225</v>
      </c>
      <c r="C64" s="129">
        <v>155</v>
      </c>
      <c r="D64" s="130"/>
      <c r="E64" s="86"/>
      <c r="F64" s="170">
        <v>7.1089999999999999E-3</v>
      </c>
      <c r="G64" s="105"/>
      <c r="H64" s="172">
        <v>6.3160000000000004E-3</v>
      </c>
      <c r="I64" s="225">
        <v>1122.7365796992549</v>
      </c>
      <c r="J64" s="226"/>
      <c r="K64" s="178"/>
      <c r="L64" s="149"/>
    </row>
    <row r="65" spans="1:12" x14ac:dyDescent="0.25">
      <c r="A65" s="224"/>
      <c r="B65" s="167" t="s">
        <v>234</v>
      </c>
      <c r="C65" s="129">
        <v>182</v>
      </c>
      <c r="D65" s="130"/>
      <c r="E65" s="86"/>
      <c r="F65" s="170">
        <v>1.665E-3</v>
      </c>
      <c r="G65" s="105"/>
      <c r="H65" s="172">
        <v>1.4790000000000001E-3</v>
      </c>
      <c r="I65" s="225">
        <v>14.417583909282982</v>
      </c>
      <c r="J65" s="226"/>
      <c r="K65" s="178"/>
      <c r="L65" s="149"/>
    </row>
    <row r="66" spans="1:12" x14ac:dyDescent="0.25">
      <c r="A66" s="224"/>
      <c r="B66" s="167" t="s">
        <v>237</v>
      </c>
      <c r="C66" s="129">
        <v>185</v>
      </c>
      <c r="D66" s="130"/>
      <c r="E66" s="86"/>
      <c r="F66" s="170">
        <v>8.4430000000000009E-3</v>
      </c>
      <c r="G66" s="105"/>
      <c r="H66" s="172">
        <v>7.502E-3</v>
      </c>
      <c r="I66" s="225">
        <v>18.873928026697726</v>
      </c>
      <c r="J66" s="226"/>
      <c r="K66" s="178"/>
      <c r="L66" s="149"/>
    </row>
    <row r="67" spans="1:12" x14ac:dyDescent="0.25">
      <c r="A67" s="224"/>
      <c r="B67" s="167" t="s">
        <v>242</v>
      </c>
      <c r="C67" s="129">
        <v>193</v>
      </c>
      <c r="D67" s="130"/>
      <c r="E67" s="86"/>
      <c r="F67" s="170">
        <v>1.686E-3</v>
      </c>
      <c r="G67" s="105"/>
      <c r="H67" s="172">
        <v>1.498E-3</v>
      </c>
      <c r="I67" s="225">
        <v>174.32169635769424</v>
      </c>
      <c r="J67" s="226"/>
      <c r="K67" s="178"/>
      <c r="L67" s="149"/>
    </row>
    <row r="68" spans="1:12" x14ac:dyDescent="0.25">
      <c r="A68" s="224"/>
      <c r="B68" s="167" t="s">
        <v>244</v>
      </c>
      <c r="C68" s="129">
        <v>195</v>
      </c>
      <c r="D68" s="130"/>
      <c r="E68" s="86"/>
      <c r="F68" s="170">
        <v>1.1100000000000001E-3</v>
      </c>
      <c r="G68" s="105"/>
      <c r="H68" s="172">
        <v>9.859999999999999E-4</v>
      </c>
      <c r="I68" s="225"/>
      <c r="J68" s="226"/>
      <c r="K68" s="178"/>
      <c r="L68" s="149"/>
    </row>
    <row r="69" spans="1:12" x14ac:dyDescent="0.25">
      <c r="A69" s="224"/>
      <c r="B69" s="167" t="s">
        <v>266</v>
      </c>
      <c r="C69" s="129">
        <v>344</v>
      </c>
      <c r="D69" s="130"/>
      <c r="E69" s="86"/>
      <c r="F69" s="170">
        <v>2.9399999999999999E-3</v>
      </c>
      <c r="G69" s="105"/>
      <c r="H69" s="172">
        <v>2.6120000000000002E-3</v>
      </c>
      <c r="I69" s="225">
        <v>16.252549134100818</v>
      </c>
      <c r="J69" s="226"/>
      <c r="K69" s="178"/>
      <c r="L69" s="149"/>
    </row>
    <row r="70" spans="1:12" x14ac:dyDescent="0.25">
      <c r="A70" s="224"/>
      <c r="B70" s="167" t="s">
        <v>268</v>
      </c>
      <c r="C70" s="129">
        <v>353</v>
      </c>
      <c r="D70" s="130"/>
      <c r="E70" s="86"/>
      <c r="F70" s="170">
        <v>1.5820000000000001E-2</v>
      </c>
      <c r="G70" s="105"/>
      <c r="H70" s="172">
        <v>1.4056000000000001E-2</v>
      </c>
      <c r="I70" s="225">
        <v>292.54588441381475</v>
      </c>
      <c r="J70" s="226"/>
      <c r="K70" s="178"/>
      <c r="L70" s="149"/>
    </row>
    <row r="71" spans="1:12" x14ac:dyDescent="0.25">
      <c r="A71" s="224"/>
      <c r="B71" s="167" t="s">
        <v>269</v>
      </c>
      <c r="C71" s="129">
        <v>354</v>
      </c>
      <c r="D71" s="130"/>
      <c r="E71" s="86"/>
      <c r="F71" s="170">
        <v>2.7980000000000001E-3</v>
      </c>
      <c r="G71" s="105"/>
      <c r="H71" s="172">
        <v>2.4859999999999999E-3</v>
      </c>
      <c r="I71" s="225">
        <v>42.466338060069873</v>
      </c>
      <c r="J71" s="226"/>
      <c r="K71" s="178"/>
      <c r="L71" s="149"/>
    </row>
    <row r="72" spans="1:12" x14ac:dyDescent="0.25">
      <c r="A72" s="224"/>
      <c r="B72" s="167" t="s">
        <v>271</v>
      </c>
      <c r="C72" s="129">
        <v>422</v>
      </c>
      <c r="D72" s="130"/>
      <c r="E72" s="86"/>
      <c r="F72" s="170">
        <v>6.8100999999999995E-2</v>
      </c>
      <c r="G72" s="105"/>
      <c r="H72" s="172">
        <v>6.0507999999999999E-2</v>
      </c>
      <c r="I72" s="225">
        <v>3767.9700202187937</v>
      </c>
      <c r="J72" s="226"/>
      <c r="K72" s="178"/>
      <c r="L72" s="149"/>
    </row>
    <row r="73" spans="1:12" x14ac:dyDescent="0.25">
      <c r="A73" s="224"/>
      <c r="B73" s="167" t="s">
        <v>272</v>
      </c>
      <c r="C73" s="129">
        <v>423</v>
      </c>
      <c r="D73" s="130"/>
      <c r="E73" s="86"/>
      <c r="F73" s="170">
        <v>8.9999999999999998E-4</v>
      </c>
      <c r="G73" s="105"/>
      <c r="H73" s="172">
        <v>8.0000000000000004E-4</v>
      </c>
      <c r="I73" s="225">
        <v>74.971436328271523</v>
      </c>
      <c r="J73" s="226"/>
      <c r="K73" s="178"/>
      <c r="L73" s="149"/>
    </row>
    <row r="74" spans="1:12" x14ac:dyDescent="0.25">
      <c r="A74" s="224"/>
      <c r="B74" s="167" t="s">
        <v>273</v>
      </c>
      <c r="C74" s="129">
        <v>424</v>
      </c>
      <c r="D74" s="130"/>
      <c r="E74" s="86"/>
      <c r="F74" s="170">
        <v>0.234905</v>
      </c>
      <c r="G74" s="105"/>
      <c r="H74" s="172">
        <v>0.20871400000000001</v>
      </c>
      <c r="I74" s="225">
        <v>273.9340942763767</v>
      </c>
      <c r="J74" s="226"/>
      <c r="K74" s="178"/>
      <c r="L74" s="149"/>
    </row>
    <row r="75" spans="1:12" x14ac:dyDescent="0.25">
      <c r="A75" s="224"/>
      <c r="B75" s="167" t="s">
        <v>275</v>
      </c>
      <c r="C75" s="129">
        <v>500</v>
      </c>
      <c r="D75" s="130"/>
      <c r="E75" s="86"/>
      <c r="F75" s="170">
        <v>2.309288</v>
      </c>
      <c r="G75" s="105"/>
      <c r="H75" s="172">
        <v>2.0518079999999999</v>
      </c>
      <c r="I75" s="225">
        <v>12.000273905763892</v>
      </c>
      <c r="J75" s="226"/>
      <c r="K75" s="178"/>
      <c r="L75" s="149"/>
    </row>
    <row r="76" spans="1:12" x14ac:dyDescent="0.25">
      <c r="A76" s="224"/>
      <c r="B76" s="167" t="s">
        <v>276</v>
      </c>
      <c r="C76" s="129">
        <v>568</v>
      </c>
      <c r="D76" s="130"/>
      <c r="E76" s="86"/>
      <c r="F76" s="170">
        <v>6.0995000000000001E-2</v>
      </c>
      <c r="G76" s="105"/>
      <c r="H76" s="172">
        <v>5.4193999999999999E-2</v>
      </c>
      <c r="I76" s="225">
        <v>14.417583909282982</v>
      </c>
      <c r="J76" s="226"/>
      <c r="K76" s="178"/>
      <c r="L76" s="149"/>
    </row>
    <row r="77" spans="1:12" x14ac:dyDescent="0.25">
      <c r="A77" s="224"/>
      <c r="B77" s="167" t="s">
        <v>454</v>
      </c>
      <c r="C77" s="129">
        <v>702</v>
      </c>
      <c r="D77" s="130"/>
      <c r="E77" s="86"/>
      <c r="F77" s="170">
        <v>8.319E-3</v>
      </c>
      <c r="G77" s="105"/>
      <c r="H77" s="172">
        <v>7.391E-3</v>
      </c>
      <c r="I77" s="225">
        <v>68.155851207519561</v>
      </c>
      <c r="J77" s="226"/>
      <c r="K77" s="178"/>
      <c r="L77" s="149"/>
    </row>
    <row r="78" spans="1:12" x14ac:dyDescent="0.25">
      <c r="A78" s="224"/>
      <c r="B78" s="167" t="s">
        <v>281</v>
      </c>
      <c r="C78" s="129">
        <v>714</v>
      </c>
      <c r="D78" s="130"/>
      <c r="E78" s="86"/>
      <c r="F78" s="170">
        <v>3.2799999999999999E-3</v>
      </c>
      <c r="G78" s="105"/>
      <c r="H78" s="172">
        <v>2.9139999999999999E-3</v>
      </c>
      <c r="I78" s="225">
        <v>60.029576640469152</v>
      </c>
      <c r="J78" s="226"/>
      <c r="K78" s="178"/>
      <c r="L78" s="149"/>
    </row>
    <row r="79" spans="1:12" x14ac:dyDescent="0.25">
      <c r="A79" s="224"/>
      <c r="B79" s="167" t="s">
        <v>284</v>
      </c>
      <c r="C79" s="129">
        <v>722</v>
      </c>
      <c r="D79" s="130"/>
      <c r="E79" s="86"/>
      <c r="F79" s="170">
        <v>8.9999999999999998E-4</v>
      </c>
      <c r="G79" s="105"/>
      <c r="H79" s="172">
        <v>8.0000000000000004E-4</v>
      </c>
      <c r="I79" s="225">
        <v>12.000273905763892</v>
      </c>
      <c r="J79" s="226"/>
      <c r="K79" s="178"/>
      <c r="L79" s="149"/>
    </row>
    <row r="80" spans="1:12" x14ac:dyDescent="0.25">
      <c r="A80" s="224"/>
      <c r="B80" s="167" t="s">
        <v>292</v>
      </c>
      <c r="C80" s="129">
        <v>738</v>
      </c>
      <c r="D80" s="130"/>
      <c r="E80" s="210"/>
      <c r="F80" s="170">
        <v>1.1446E-2</v>
      </c>
      <c r="G80" s="105"/>
      <c r="H80" s="172">
        <v>1.017E-2</v>
      </c>
      <c r="I80" s="225">
        <v>157.28273355581436</v>
      </c>
      <c r="J80" s="226"/>
      <c r="K80" s="178"/>
      <c r="L80" s="149"/>
    </row>
    <row r="81" spans="1:12" x14ac:dyDescent="0.25">
      <c r="A81" s="224"/>
      <c r="B81" s="167" t="s">
        <v>294</v>
      </c>
      <c r="C81" s="129">
        <v>741</v>
      </c>
      <c r="D81" s="130"/>
      <c r="E81" s="86"/>
      <c r="F81" s="170">
        <v>2.9129999999999998E-3</v>
      </c>
      <c r="G81" s="105"/>
      <c r="H81" s="172">
        <v>2.588E-3</v>
      </c>
      <c r="I81" s="225">
        <v>77.592815220868431</v>
      </c>
      <c r="J81" s="226"/>
      <c r="K81" s="178"/>
      <c r="L81" s="149"/>
    </row>
    <row r="82" spans="1:12" x14ac:dyDescent="0.25">
      <c r="A82" s="224"/>
      <c r="B82" s="167" t="s">
        <v>298</v>
      </c>
      <c r="C82" s="129">
        <v>765</v>
      </c>
      <c r="D82" s="130"/>
      <c r="E82" s="86"/>
      <c r="F82" s="170">
        <v>4.5100000000000001E-3</v>
      </c>
      <c r="G82" s="105"/>
      <c r="H82" s="172">
        <v>4.0070000000000001E-3</v>
      </c>
      <c r="I82" s="225">
        <v>4130.768858954204</v>
      </c>
      <c r="J82" s="226"/>
      <c r="K82" s="178"/>
      <c r="L82" s="149"/>
    </row>
    <row r="83" spans="1:12" x14ac:dyDescent="0.25">
      <c r="A83" s="224"/>
      <c r="B83" s="167" t="s">
        <v>299</v>
      </c>
      <c r="C83" s="129">
        <v>766</v>
      </c>
      <c r="D83" s="130"/>
      <c r="E83" s="86"/>
      <c r="F83" s="170">
        <v>8.8067000000000006E-2</v>
      </c>
      <c r="G83" s="105"/>
      <c r="H83" s="172">
        <v>7.8247999999999998E-2</v>
      </c>
      <c r="I83" s="225">
        <v>57531.402555824301</v>
      </c>
      <c r="J83" s="226"/>
      <c r="K83" s="178"/>
      <c r="L83" s="149"/>
    </row>
    <row r="84" spans="1:12" x14ac:dyDescent="0.25">
      <c r="A84" s="224"/>
      <c r="B84" s="167" t="s">
        <v>300</v>
      </c>
      <c r="C84" s="129">
        <v>772</v>
      </c>
      <c r="D84" s="130"/>
      <c r="E84" s="86"/>
      <c r="F84" s="170">
        <v>5.1285999999999998E-2</v>
      </c>
      <c r="G84" s="105"/>
      <c r="H84" s="172">
        <v>4.5567999999999997E-2</v>
      </c>
      <c r="I84" s="225">
        <v>619.1696944313893</v>
      </c>
      <c r="J84" s="226"/>
      <c r="K84" s="178"/>
      <c r="L84" s="149"/>
    </row>
    <row r="85" spans="1:12" x14ac:dyDescent="0.25">
      <c r="A85" s="224"/>
      <c r="B85" s="167" t="s">
        <v>303</v>
      </c>
      <c r="C85" s="129">
        <v>787</v>
      </c>
      <c r="D85" s="130"/>
      <c r="E85" s="86"/>
      <c r="F85" s="170">
        <v>2.5500000000000002E-3</v>
      </c>
      <c r="G85" s="105"/>
      <c r="H85" s="172">
        <v>2.2659999999999998E-3</v>
      </c>
      <c r="I85" s="225">
        <v>1339.7867520062791</v>
      </c>
      <c r="J85" s="226"/>
      <c r="K85" s="178"/>
      <c r="L85" s="149"/>
    </row>
    <row r="86" spans="1:12" x14ac:dyDescent="0.25">
      <c r="A86" s="224"/>
      <c r="B86" s="167" t="s">
        <v>306</v>
      </c>
      <c r="C86" s="129">
        <v>793</v>
      </c>
      <c r="D86" s="130"/>
      <c r="E86" s="86"/>
      <c r="F86" s="170">
        <v>8.7571999999999997E-2</v>
      </c>
      <c r="G86" s="105"/>
      <c r="H86" s="172">
        <v>7.7808000000000002E-2</v>
      </c>
      <c r="I86" s="225">
        <v>181.66155725696558</v>
      </c>
      <c r="J86" s="226"/>
      <c r="K86" s="178"/>
      <c r="L86" s="149"/>
    </row>
    <row r="87" spans="1:12" x14ac:dyDescent="0.25">
      <c r="A87" s="224"/>
      <c r="B87" s="167" t="s">
        <v>307</v>
      </c>
      <c r="C87" s="129">
        <v>796</v>
      </c>
      <c r="D87" s="130"/>
      <c r="E87" s="86"/>
      <c r="F87" s="170">
        <v>8.9999999999999998E-4</v>
      </c>
      <c r="G87" s="105"/>
      <c r="H87" s="172">
        <v>8.0000000000000004E-4</v>
      </c>
      <c r="I87" s="225">
        <v>5637.7995843081653</v>
      </c>
      <c r="J87" s="226"/>
      <c r="K87" s="178"/>
      <c r="L87" s="149"/>
    </row>
    <row r="88" spans="1:12" x14ac:dyDescent="0.25">
      <c r="A88" s="224"/>
      <c r="B88" s="167" t="s">
        <v>312</v>
      </c>
      <c r="C88" s="129">
        <v>810</v>
      </c>
      <c r="D88" s="130"/>
      <c r="E88" s="86"/>
      <c r="F88" s="170">
        <v>4.5149999999999999E-3</v>
      </c>
      <c r="G88" s="105"/>
      <c r="H88" s="172">
        <v>4.0119999999999999E-3</v>
      </c>
      <c r="I88" s="225">
        <v>5316.6806699650451</v>
      </c>
      <c r="J88" s="226"/>
      <c r="K88" s="178"/>
      <c r="L88" s="149"/>
    </row>
    <row r="89" spans="1:12" x14ac:dyDescent="0.25">
      <c r="A89" s="224"/>
      <c r="B89" s="167" t="s">
        <v>315</v>
      </c>
      <c r="C89" s="129">
        <v>813</v>
      </c>
      <c r="D89" s="130"/>
      <c r="E89" s="86"/>
      <c r="F89" s="170">
        <v>5.7854000000000003E-2</v>
      </c>
      <c r="G89" s="105"/>
      <c r="H89" s="172">
        <v>5.1402999999999997E-2</v>
      </c>
      <c r="I89" s="225">
        <v>1635.21615320195</v>
      </c>
      <c r="J89" s="226"/>
      <c r="K89" s="178"/>
      <c r="L89" s="149"/>
    </row>
    <row r="90" spans="1:12" x14ac:dyDescent="0.25">
      <c r="A90" s="224"/>
      <c r="B90" s="167" t="s">
        <v>316</v>
      </c>
      <c r="C90" s="129">
        <v>816</v>
      </c>
      <c r="D90" s="130"/>
      <c r="E90" s="86"/>
      <c r="F90" s="170">
        <v>2.6846999999999999E-2</v>
      </c>
      <c r="G90" s="105"/>
      <c r="H90" s="172">
        <v>2.3854E-2</v>
      </c>
      <c r="I90" s="225">
        <v>451.13930741592759</v>
      </c>
      <c r="J90" s="226"/>
      <c r="K90" s="178"/>
      <c r="L90" s="149"/>
    </row>
    <row r="91" spans="1:12" x14ac:dyDescent="0.25">
      <c r="A91" s="224"/>
      <c r="B91" s="167" t="s">
        <v>318</v>
      </c>
      <c r="C91" s="129">
        <v>818</v>
      </c>
      <c r="D91" s="130"/>
      <c r="E91" s="86"/>
      <c r="F91" s="170">
        <v>8.9999999999999998E-4</v>
      </c>
      <c r="G91" s="105"/>
      <c r="H91" s="172">
        <v>8.0000000000000004E-4</v>
      </c>
      <c r="I91" s="225">
        <v>92.010399130151399</v>
      </c>
      <c r="J91" s="226"/>
      <c r="K91" s="178"/>
      <c r="L91" s="149"/>
    </row>
    <row r="92" spans="1:12" x14ac:dyDescent="0.25">
      <c r="A92" s="224"/>
      <c r="B92" s="167" t="s">
        <v>319</v>
      </c>
      <c r="C92" s="129">
        <v>819</v>
      </c>
      <c r="D92" s="130"/>
      <c r="E92" s="86"/>
      <c r="F92" s="170">
        <v>0.188661</v>
      </c>
      <c r="G92" s="105"/>
      <c r="H92" s="172">
        <v>0.167626</v>
      </c>
      <c r="I92" s="225">
        <v>12.000273905763892</v>
      </c>
      <c r="J92" s="226"/>
      <c r="K92" s="178"/>
      <c r="L92" s="149"/>
    </row>
    <row r="93" spans="1:12" x14ac:dyDescent="0.25">
      <c r="A93" s="224"/>
      <c r="B93" s="167" t="s">
        <v>323</v>
      </c>
      <c r="C93" s="129">
        <v>832</v>
      </c>
      <c r="D93" s="130"/>
      <c r="E93" s="86"/>
      <c r="F93" s="170">
        <v>5.7499999999999999E-3</v>
      </c>
      <c r="G93" s="105"/>
      <c r="H93" s="172">
        <v>5.1089999999999998E-3</v>
      </c>
      <c r="I93" s="225">
        <v>50.068336848600914</v>
      </c>
      <c r="J93" s="226"/>
      <c r="K93" s="178"/>
      <c r="L93" s="149"/>
    </row>
    <row r="94" spans="1:12" x14ac:dyDescent="0.25">
      <c r="A94" s="224"/>
      <c r="B94" s="167" t="s">
        <v>324</v>
      </c>
      <c r="C94" s="129">
        <v>833</v>
      </c>
      <c r="D94" s="130"/>
      <c r="E94" s="210"/>
      <c r="F94" s="170">
        <v>9.6000000000000002E-4</v>
      </c>
      <c r="G94" s="105"/>
      <c r="H94" s="172">
        <v>8.5300000000000003E-4</v>
      </c>
      <c r="I94" s="225">
        <v>1163.1058146452474</v>
      </c>
      <c r="J94" s="226"/>
      <c r="K94" s="178"/>
      <c r="L94" s="149"/>
    </row>
    <row r="95" spans="1:12" x14ac:dyDescent="0.25">
      <c r="A95" s="224"/>
      <c r="B95" s="167" t="s">
        <v>325</v>
      </c>
      <c r="C95" s="129">
        <v>834</v>
      </c>
      <c r="D95" s="130"/>
      <c r="E95" s="226"/>
      <c r="F95" s="170">
        <v>0.284113</v>
      </c>
      <c r="G95" s="105"/>
      <c r="H95" s="172">
        <v>0.25243500000000002</v>
      </c>
      <c r="I95" s="225">
        <v>29.359443597085345</v>
      </c>
      <c r="J95" s="226"/>
      <c r="K95" s="178"/>
      <c r="L95" s="149"/>
    </row>
    <row r="96" spans="1:12" x14ac:dyDescent="0.25">
      <c r="A96" s="224"/>
      <c r="B96" s="167" t="s">
        <v>326</v>
      </c>
      <c r="C96" s="129">
        <v>835</v>
      </c>
      <c r="D96" s="130"/>
      <c r="E96" s="86"/>
      <c r="F96" s="170">
        <v>2.7209999999999999E-3</v>
      </c>
      <c r="G96" s="105"/>
      <c r="H96" s="172">
        <v>2.418E-3</v>
      </c>
      <c r="I96" s="225">
        <v>276.55547316897366</v>
      </c>
      <c r="J96" s="226"/>
      <c r="K96" s="178"/>
      <c r="L96" s="228"/>
    </row>
    <row r="97" spans="1:12" x14ac:dyDescent="0.25">
      <c r="A97" s="224"/>
      <c r="B97" s="167" t="s">
        <v>330</v>
      </c>
      <c r="C97" s="129">
        <v>840</v>
      </c>
      <c r="D97" s="130"/>
      <c r="E97" s="86"/>
      <c r="F97" s="170">
        <v>8.7571999999999997E-2</v>
      </c>
      <c r="G97" s="105"/>
      <c r="H97" s="172">
        <v>7.7808000000000002E-2</v>
      </c>
      <c r="I97" s="225">
        <v>9425.1678083321767</v>
      </c>
      <c r="J97" s="226"/>
      <c r="K97" s="178"/>
      <c r="L97" s="149"/>
    </row>
    <row r="98" spans="1:12" x14ac:dyDescent="0.25">
      <c r="A98" s="224"/>
      <c r="B98" s="167" t="s">
        <v>332</v>
      </c>
      <c r="C98" s="129">
        <v>843</v>
      </c>
      <c r="D98" s="130"/>
      <c r="E98" s="86"/>
      <c r="F98" s="170">
        <v>1.6112000000000001E-2</v>
      </c>
      <c r="G98" s="105"/>
      <c r="H98" s="172">
        <v>1.4316000000000001E-2</v>
      </c>
      <c r="I98" s="225">
        <v>9065.2524863786184</v>
      </c>
      <c r="J98" s="226"/>
      <c r="K98" s="178"/>
      <c r="L98" s="149"/>
    </row>
    <row r="99" spans="1:12" x14ac:dyDescent="0.25">
      <c r="A99" s="224"/>
      <c r="B99" s="167" t="s">
        <v>337</v>
      </c>
      <c r="C99" s="129">
        <v>852</v>
      </c>
      <c r="D99" s="130"/>
      <c r="E99" s="86"/>
      <c r="F99" s="170">
        <v>2.905E-3</v>
      </c>
      <c r="G99" s="105"/>
      <c r="H99" s="172">
        <v>2.581E-3</v>
      </c>
      <c r="I99" s="225">
        <v>198.96265794810517</v>
      </c>
      <c r="J99" s="226"/>
      <c r="K99" s="178"/>
      <c r="L99" s="149"/>
    </row>
    <row r="100" spans="1:12" x14ac:dyDescent="0.25">
      <c r="A100" s="224"/>
      <c r="B100" s="167" t="s">
        <v>339</v>
      </c>
      <c r="C100" s="129">
        <v>855</v>
      </c>
      <c r="D100" s="130"/>
      <c r="E100" s="86"/>
      <c r="F100" s="170">
        <v>1.8547000000000001E-2</v>
      </c>
      <c r="G100" s="105"/>
      <c r="H100" s="172">
        <v>1.6479000000000001E-2</v>
      </c>
      <c r="I100" s="225">
        <v>187.95286659919822</v>
      </c>
      <c r="J100" s="226"/>
      <c r="K100" s="178"/>
      <c r="L100" s="149"/>
    </row>
    <row r="101" spans="1:12" x14ac:dyDescent="0.25">
      <c r="A101" s="224"/>
      <c r="B101" s="167" t="s">
        <v>341</v>
      </c>
      <c r="C101" s="129">
        <v>858</v>
      </c>
      <c r="D101" s="130"/>
      <c r="E101" s="86"/>
      <c r="F101" s="170">
        <v>1.1449000000000001E-2</v>
      </c>
      <c r="G101" s="105"/>
      <c r="H101" s="172">
        <v>1.0172E-2</v>
      </c>
      <c r="I101" s="225">
        <v>16.514687023360509</v>
      </c>
      <c r="J101" s="226"/>
      <c r="K101" s="178"/>
      <c r="L101" s="149"/>
    </row>
    <row r="102" spans="1:12" x14ac:dyDescent="0.25">
      <c r="A102" s="224"/>
      <c r="B102" s="167" t="s">
        <v>342</v>
      </c>
      <c r="C102" s="129">
        <v>862</v>
      </c>
      <c r="D102" s="130"/>
      <c r="E102" s="210"/>
      <c r="F102" s="170">
        <v>8.3280000000000003E-3</v>
      </c>
      <c r="G102" s="105"/>
      <c r="H102" s="172">
        <v>7.3990000000000002E-3</v>
      </c>
      <c r="I102" s="225">
        <v>38.272131831914834</v>
      </c>
      <c r="J102" s="226"/>
      <c r="K102" s="178"/>
      <c r="L102" s="149"/>
    </row>
    <row r="103" spans="1:12" x14ac:dyDescent="0.25">
      <c r="A103" s="224"/>
      <c r="B103" s="167" t="s">
        <v>345</v>
      </c>
      <c r="C103" s="129">
        <v>870</v>
      </c>
      <c r="D103" s="130"/>
      <c r="E103" s="86"/>
      <c r="F103" s="170">
        <v>6.4279999999999997E-3</v>
      </c>
      <c r="G103" s="105"/>
      <c r="H103" s="172">
        <v>5.7109999999999999E-3</v>
      </c>
      <c r="I103" s="225">
        <v>14.155446020023296</v>
      </c>
      <c r="J103" s="226"/>
      <c r="K103" s="178"/>
      <c r="L103" s="149"/>
    </row>
    <row r="104" spans="1:12" x14ac:dyDescent="0.25">
      <c r="A104" s="224"/>
      <c r="B104" s="167" t="s">
        <v>346</v>
      </c>
      <c r="C104" s="129">
        <v>871</v>
      </c>
      <c r="D104" s="130"/>
      <c r="E104" s="86"/>
      <c r="F104" s="170">
        <v>4.7784000000000007E-2</v>
      </c>
      <c r="G104" s="105"/>
      <c r="H104" s="172">
        <v>4.2456000000000001E-2</v>
      </c>
      <c r="I104" s="225">
        <v>12.000273905763892</v>
      </c>
      <c r="J104" s="226"/>
      <c r="K104" s="178"/>
      <c r="L104" s="149"/>
    </row>
    <row r="105" spans="1:12" x14ac:dyDescent="0.25">
      <c r="A105" s="224"/>
      <c r="B105" s="167" t="s">
        <v>347</v>
      </c>
      <c r="C105" s="129">
        <v>873</v>
      </c>
      <c r="D105" s="130"/>
      <c r="E105" s="86"/>
      <c r="F105" s="170">
        <v>4.1584999999999997E-2</v>
      </c>
      <c r="G105" s="105"/>
      <c r="H105" s="172">
        <v>3.6948000000000002E-2</v>
      </c>
      <c r="I105" s="225">
        <v>14.417583909282982</v>
      </c>
      <c r="J105" s="226"/>
      <c r="K105" s="178"/>
      <c r="L105" s="228"/>
    </row>
    <row r="106" spans="1:12" x14ac:dyDescent="0.25">
      <c r="A106" s="224"/>
      <c r="B106" s="167" t="s">
        <v>354</v>
      </c>
      <c r="C106" s="129">
        <v>886</v>
      </c>
      <c r="D106" s="130"/>
      <c r="E106" s="86"/>
      <c r="F106" s="170">
        <v>0.131357</v>
      </c>
      <c r="G106" s="105"/>
      <c r="H106" s="172">
        <v>0.116711</v>
      </c>
      <c r="I106" s="225">
        <v>799.52056224205649</v>
      </c>
      <c r="J106" s="226"/>
      <c r="K106" s="178"/>
      <c r="L106" s="149"/>
    </row>
    <row r="107" spans="1:12" x14ac:dyDescent="0.25">
      <c r="A107" s="224"/>
      <c r="B107" s="167" t="s">
        <v>358</v>
      </c>
      <c r="C107" s="230">
        <v>895</v>
      </c>
      <c r="D107" s="231"/>
      <c r="E107" s="86"/>
      <c r="F107" s="170">
        <v>7.2420000000000002E-3</v>
      </c>
      <c r="G107" s="105"/>
      <c r="H107" s="172">
        <v>6.4349999999999997E-3</v>
      </c>
      <c r="I107" s="225">
        <v>2416.6492010850875</v>
      </c>
      <c r="J107" s="226"/>
      <c r="K107" s="178"/>
      <c r="L107" s="149"/>
    </row>
    <row r="108" spans="1:12" x14ac:dyDescent="0.25">
      <c r="A108" s="224"/>
      <c r="B108" s="167" t="s">
        <v>360</v>
      </c>
      <c r="C108" s="129">
        <v>899</v>
      </c>
      <c r="D108" s="130"/>
      <c r="E108" s="86"/>
      <c r="F108" s="170">
        <v>1.3916E-2</v>
      </c>
      <c r="G108" s="105"/>
      <c r="H108" s="172">
        <v>1.2364E-2</v>
      </c>
      <c r="I108" s="225">
        <v>84.932676120139746</v>
      </c>
      <c r="J108" s="226"/>
      <c r="K108" s="178"/>
      <c r="L108" s="149"/>
    </row>
    <row r="109" spans="1:12" x14ac:dyDescent="0.25">
      <c r="A109" s="224"/>
      <c r="B109" s="86"/>
      <c r="C109" s="123"/>
      <c r="D109" s="175"/>
      <c r="E109" s="86"/>
      <c r="F109" s="105" t="s">
        <v>136</v>
      </c>
      <c r="G109" s="105"/>
      <c r="H109" s="103" t="s">
        <v>136</v>
      </c>
      <c r="I109" s="225"/>
      <c r="J109" s="226"/>
      <c r="K109" s="178"/>
      <c r="L109" s="149"/>
    </row>
    <row r="110" spans="1:12" x14ac:dyDescent="0.25">
      <c r="A110" s="224"/>
      <c r="B110" s="86"/>
      <c r="C110" s="123"/>
      <c r="D110" s="175"/>
      <c r="E110" s="86"/>
      <c r="F110" s="105" t="s">
        <v>136</v>
      </c>
      <c r="G110" s="105"/>
      <c r="H110" s="103" t="s">
        <v>136</v>
      </c>
      <c r="I110" s="225"/>
      <c r="J110" s="226"/>
      <c r="K110" s="178"/>
      <c r="L110" s="149"/>
    </row>
    <row r="111" spans="1:12" x14ac:dyDescent="0.25">
      <c r="A111" s="224"/>
      <c r="B111" s="86"/>
      <c r="C111" s="123"/>
      <c r="D111" s="175"/>
      <c r="E111" s="86"/>
      <c r="F111" s="105" t="s">
        <v>136</v>
      </c>
      <c r="G111" s="105"/>
      <c r="H111" s="103" t="s">
        <v>136</v>
      </c>
      <c r="I111" s="225"/>
      <c r="J111" s="226"/>
      <c r="K111" s="178"/>
      <c r="L111" s="149"/>
    </row>
    <row r="112" spans="1:12" x14ac:dyDescent="0.25">
      <c r="A112" s="224"/>
      <c r="B112" s="86"/>
      <c r="C112" s="123"/>
      <c r="D112" s="175"/>
      <c r="E112" s="86"/>
      <c r="F112" s="105" t="s">
        <v>136</v>
      </c>
      <c r="G112" s="105"/>
      <c r="H112" s="103" t="s">
        <v>136</v>
      </c>
      <c r="I112" s="225"/>
      <c r="J112" s="226"/>
      <c r="K112" s="178"/>
      <c r="L112" s="149"/>
    </row>
    <row r="113" spans="1:12" x14ac:dyDescent="0.25">
      <c r="A113" s="224"/>
      <c r="B113" s="86"/>
      <c r="C113" s="123"/>
      <c r="D113" s="175"/>
      <c r="E113" s="86"/>
      <c r="F113" s="105" t="s">
        <v>136</v>
      </c>
      <c r="G113" s="105"/>
      <c r="H113" s="103" t="s">
        <v>136</v>
      </c>
      <c r="I113" s="225"/>
      <c r="J113" s="226"/>
      <c r="K113" s="178"/>
      <c r="L113" s="86"/>
    </row>
    <row r="114" spans="1:12" x14ac:dyDescent="0.25">
      <c r="A114" s="224"/>
      <c r="B114" s="86"/>
      <c r="C114" s="123"/>
      <c r="D114" s="175"/>
      <c r="E114" s="86"/>
      <c r="F114" s="105" t="s">
        <v>136</v>
      </c>
      <c r="G114" s="105"/>
      <c r="H114" s="103" t="s">
        <v>136</v>
      </c>
      <c r="I114" s="225"/>
      <c r="J114" s="226"/>
      <c r="K114" s="178"/>
      <c r="L114" s="86"/>
    </row>
    <row r="115" spans="1:12" x14ac:dyDescent="0.25">
      <c r="A115" s="224"/>
      <c r="B115" s="86"/>
      <c r="C115" s="123"/>
      <c r="D115" s="175"/>
      <c r="E115" s="86"/>
      <c r="F115" s="105" t="s">
        <v>136</v>
      </c>
      <c r="G115" s="105"/>
      <c r="H115" s="103" t="s">
        <v>136</v>
      </c>
      <c r="I115" s="225"/>
      <c r="J115" s="86"/>
      <c r="K115" s="86"/>
      <c r="L115" s="86"/>
    </row>
    <row r="116" spans="1:12" x14ac:dyDescent="0.25">
      <c r="A116" s="224"/>
      <c r="B116" s="86"/>
      <c r="C116" s="123"/>
      <c r="D116" s="175"/>
      <c r="E116" s="86"/>
      <c r="F116" s="105"/>
      <c r="G116" s="105"/>
      <c r="H116" s="103"/>
      <c r="I116" s="225"/>
      <c r="J116" s="86"/>
      <c r="K116" s="86"/>
      <c r="L116" s="86"/>
    </row>
    <row r="117" spans="1:12" x14ac:dyDescent="0.25">
      <c r="A117" s="224"/>
      <c r="B117" s="86"/>
      <c r="C117" s="123"/>
      <c r="D117" s="175"/>
      <c r="E117" s="86"/>
      <c r="F117" s="105"/>
      <c r="G117" s="105"/>
      <c r="H117" s="103"/>
      <c r="I117" s="225"/>
      <c r="J117" s="86"/>
      <c r="K117" s="86"/>
      <c r="L117" s="86"/>
    </row>
    <row r="118" spans="1:12" x14ac:dyDescent="0.25">
      <c r="A118" s="224"/>
      <c r="B118" s="86"/>
      <c r="C118" s="123"/>
      <c r="D118" s="175"/>
      <c r="E118" s="86"/>
      <c r="F118" s="105"/>
      <c r="G118" s="105"/>
      <c r="H118" s="103"/>
      <c r="I118" s="225"/>
      <c r="J118" s="86"/>
      <c r="K118" s="86"/>
      <c r="L118" s="86"/>
    </row>
    <row r="119" spans="1:12" x14ac:dyDescent="0.25">
      <c r="A119" s="224"/>
      <c r="B119" s="86"/>
      <c r="C119" s="123"/>
      <c r="D119" s="175"/>
      <c r="E119" s="86"/>
      <c r="F119" s="105"/>
      <c r="G119" s="105"/>
      <c r="H119" s="103"/>
      <c r="I119" s="225"/>
      <c r="J119" s="86"/>
      <c r="K119" s="86"/>
      <c r="L119" s="86"/>
    </row>
    <row r="120" spans="1:12" x14ac:dyDescent="0.25">
      <c r="A120" s="224"/>
      <c r="B120" s="86"/>
      <c r="C120" s="123"/>
      <c r="D120" s="175"/>
      <c r="E120" s="86"/>
      <c r="F120" s="105"/>
      <c r="G120" s="105"/>
      <c r="H120" s="103"/>
      <c r="I120" s="225"/>
      <c r="J120" s="86"/>
      <c r="K120" s="86"/>
      <c r="L120" s="86"/>
    </row>
    <row r="121" spans="1:12" x14ac:dyDescent="0.25">
      <c r="A121" s="224"/>
      <c r="B121" s="86"/>
      <c r="C121" s="123"/>
      <c r="D121" s="175"/>
      <c r="E121" s="86"/>
      <c r="F121" s="105"/>
      <c r="G121" s="105"/>
      <c r="H121" s="103"/>
      <c r="I121" s="225"/>
      <c r="J121" s="86"/>
      <c r="K121" s="86"/>
      <c r="L121" s="86"/>
    </row>
    <row r="122" spans="1:12" x14ac:dyDescent="0.25">
      <c r="A122" s="224"/>
      <c r="B122" s="86"/>
      <c r="C122" s="123"/>
      <c r="D122" s="175"/>
      <c r="E122" s="86"/>
      <c r="F122" s="105"/>
      <c r="G122" s="105"/>
      <c r="H122" s="103"/>
      <c r="I122" s="225"/>
      <c r="J122" s="86"/>
      <c r="K122" s="86"/>
      <c r="L122" s="86"/>
    </row>
    <row r="123" spans="1:12" x14ac:dyDescent="0.25">
      <c r="A123" s="224"/>
      <c r="B123" s="86"/>
      <c r="C123" s="123"/>
      <c r="D123" s="175"/>
      <c r="E123" s="86"/>
      <c r="F123" s="105"/>
      <c r="G123" s="105"/>
      <c r="H123" s="103"/>
      <c r="I123" s="225"/>
      <c r="J123" s="86"/>
      <c r="K123" s="86"/>
      <c r="L123" s="86"/>
    </row>
    <row r="124" spans="1:12" x14ac:dyDescent="0.25">
      <c r="A124" s="224"/>
      <c r="B124" s="86"/>
      <c r="C124" s="123"/>
      <c r="D124" s="175"/>
      <c r="E124" s="86"/>
      <c r="F124" s="105"/>
      <c r="G124" s="105"/>
      <c r="H124" s="103"/>
      <c r="I124" s="225"/>
      <c r="J124" s="86"/>
      <c r="K124" s="86"/>
      <c r="L124" s="86"/>
    </row>
    <row r="125" spans="1:12" x14ac:dyDescent="0.25">
      <c r="A125" s="224"/>
      <c r="B125" s="86"/>
      <c r="C125" s="123"/>
      <c r="D125" s="175"/>
      <c r="E125" s="86"/>
      <c r="F125" s="105"/>
      <c r="G125" s="105"/>
      <c r="H125" s="103"/>
      <c r="I125" s="225"/>
      <c r="J125" s="86"/>
      <c r="K125" s="86"/>
      <c r="L125" s="86"/>
    </row>
    <row r="126" spans="1:12" x14ac:dyDescent="0.25">
      <c r="A126" s="224"/>
      <c r="B126" s="86"/>
      <c r="C126" s="123"/>
      <c r="D126" s="175"/>
      <c r="E126" s="86"/>
      <c r="F126" s="105"/>
      <c r="G126" s="105"/>
      <c r="H126" s="103"/>
      <c r="I126" s="225"/>
      <c r="J126" s="86"/>
      <c r="K126" s="86"/>
      <c r="L126" s="86"/>
    </row>
    <row r="127" spans="1:12" x14ac:dyDescent="0.25">
      <c r="A127" s="224"/>
      <c r="B127" s="86"/>
      <c r="C127" s="123"/>
      <c r="D127" s="175"/>
      <c r="E127" s="86"/>
      <c r="F127" s="105"/>
      <c r="G127" s="105"/>
      <c r="H127" s="105"/>
      <c r="I127" s="225"/>
      <c r="J127" s="86"/>
      <c r="K127" s="86"/>
      <c r="L127" s="86"/>
    </row>
    <row r="128" spans="1:12" x14ac:dyDescent="0.25">
      <c r="A128" s="224"/>
      <c r="B128" s="86"/>
      <c r="C128" s="123"/>
      <c r="D128" s="175"/>
      <c r="E128" s="86"/>
      <c r="F128" s="105"/>
      <c r="G128" s="105"/>
      <c r="H128" s="105"/>
      <c r="I128" s="225"/>
      <c r="J128" s="86"/>
      <c r="K128" s="86"/>
      <c r="L128" s="86"/>
    </row>
    <row r="129" spans="1:12" x14ac:dyDescent="0.25">
      <c r="A129" s="224"/>
      <c r="B129" s="86"/>
      <c r="C129" s="123"/>
      <c r="D129" s="175"/>
      <c r="E129" s="86"/>
      <c r="F129" s="105"/>
      <c r="G129" s="105"/>
      <c r="H129" s="105"/>
      <c r="I129" s="225"/>
      <c r="J129" s="86"/>
      <c r="K129" s="86"/>
      <c r="L129" s="86"/>
    </row>
    <row r="130" spans="1:12" x14ac:dyDescent="0.25">
      <c r="A130" s="224"/>
      <c r="B130" s="86"/>
      <c r="C130" s="123"/>
      <c r="D130" s="175"/>
      <c r="E130" s="86"/>
      <c r="F130" s="105"/>
      <c r="G130" s="105"/>
      <c r="H130" s="105"/>
      <c r="I130" s="225"/>
      <c r="J130" s="86"/>
      <c r="K130" s="86"/>
      <c r="L130" s="86"/>
    </row>
    <row r="131" spans="1:12" x14ac:dyDescent="0.25">
      <c r="A131" s="224"/>
      <c r="B131" s="86"/>
      <c r="C131" s="123"/>
      <c r="D131" s="175"/>
      <c r="E131" s="86"/>
      <c r="F131" s="105"/>
      <c r="G131" s="105"/>
      <c r="H131" s="105"/>
      <c r="I131" s="225"/>
      <c r="J131" s="86"/>
      <c r="K131" s="86"/>
      <c r="L131" s="86"/>
    </row>
    <row r="132" spans="1:12" x14ac:dyDescent="0.25">
      <c r="A132" s="224"/>
      <c r="B132" s="86"/>
      <c r="C132" s="123"/>
      <c r="D132" s="175"/>
      <c r="E132" s="86"/>
      <c r="F132" s="105"/>
      <c r="G132" s="105"/>
      <c r="H132" s="105"/>
      <c r="I132" s="225"/>
      <c r="J132" s="86"/>
      <c r="K132" s="86"/>
      <c r="L132" s="86"/>
    </row>
    <row r="133" spans="1:12" x14ac:dyDescent="0.25">
      <c r="A133" s="224"/>
      <c r="B133" s="86"/>
      <c r="C133" s="123"/>
      <c r="D133" s="175"/>
      <c r="E133" s="86"/>
      <c r="F133" s="105"/>
      <c r="G133" s="105"/>
      <c r="H133" s="105"/>
      <c r="I133" s="225"/>
      <c r="J133" s="86"/>
      <c r="K133" s="86"/>
      <c r="L133" s="86"/>
    </row>
    <row r="134" spans="1:12" x14ac:dyDescent="0.25">
      <c r="A134" s="224"/>
      <c r="B134" s="86"/>
      <c r="C134" s="123"/>
      <c r="D134" s="175"/>
      <c r="E134" s="86"/>
      <c r="F134" s="105"/>
      <c r="G134" s="105"/>
      <c r="H134" s="105"/>
      <c r="I134" s="225"/>
      <c r="J134" s="86"/>
      <c r="K134" s="86"/>
      <c r="L134" s="86"/>
    </row>
    <row r="135" spans="1:12" x14ac:dyDescent="0.25">
      <c r="A135" s="224"/>
      <c r="B135" s="86"/>
      <c r="C135" s="123"/>
      <c r="D135" s="175"/>
      <c r="E135" s="86"/>
      <c r="F135" s="105"/>
      <c r="G135" s="105"/>
      <c r="H135" s="105"/>
      <c r="I135" s="225"/>
      <c r="J135" s="86"/>
      <c r="K135" s="86"/>
      <c r="L135" s="86"/>
    </row>
    <row r="136" spans="1:12" x14ac:dyDescent="0.25">
      <c r="A136" s="224"/>
      <c r="B136" s="86"/>
      <c r="C136" s="123"/>
      <c r="D136" s="175"/>
      <c r="E136" s="86"/>
      <c r="F136" s="105"/>
      <c r="G136" s="105"/>
      <c r="H136" s="105"/>
      <c r="I136" s="225"/>
      <c r="J136" s="86"/>
      <c r="K136" s="86"/>
      <c r="L136" s="86"/>
    </row>
    <row r="137" spans="1:12" x14ac:dyDescent="0.25">
      <c r="A137" s="224"/>
      <c r="B137" s="86"/>
      <c r="C137" s="123"/>
      <c r="D137" s="175"/>
      <c r="E137" s="86"/>
      <c r="F137" s="105"/>
      <c r="G137" s="105"/>
      <c r="H137" s="105"/>
      <c r="I137" s="225"/>
      <c r="J137" s="86"/>
      <c r="K137" s="86"/>
      <c r="L137" s="86"/>
    </row>
    <row r="138" spans="1:12" x14ac:dyDescent="0.25">
      <c r="A138" s="224"/>
      <c r="B138" s="86"/>
      <c r="C138" s="123"/>
      <c r="D138" s="175"/>
      <c r="E138" s="86"/>
      <c r="F138" s="105"/>
      <c r="G138" s="105"/>
      <c r="H138" s="105"/>
      <c r="I138" s="225"/>
      <c r="J138" s="86"/>
      <c r="K138" s="86"/>
      <c r="L138" s="86"/>
    </row>
    <row r="139" spans="1:12" x14ac:dyDescent="0.25">
      <c r="A139" s="224"/>
      <c r="B139" s="86"/>
      <c r="C139" s="123"/>
      <c r="D139" s="175"/>
      <c r="E139" s="86"/>
      <c r="F139" s="105"/>
      <c r="G139" s="105"/>
      <c r="H139" s="105"/>
      <c r="I139" s="225"/>
      <c r="J139" s="86"/>
      <c r="K139" s="86"/>
      <c r="L139" s="86"/>
    </row>
    <row r="140" spans="1:12" x14ac:dyDescent="0.25">
      <c r="A140" s="224"/>
      <c r="B140" s="86"/>
      <c r="C140" s="123"/>
      <c r="D140" s="175"/>
      <c r="E140" s="86"/>
      <c r="F140" s="105"/>
      <c r="G140" s="105"/>
      <c r="H140" s="105"/>
      <c r="I140" s="225"/>
      <c r="J140" s="86"/>
      <c r="K140" s="86"/>
      <c r="L140" s="86"/>
    </row>
    <row r="141" spans="1:12" x14ac:dyDescent="0.25">
      <c r="A141" s="224"/>
      <c r="B141" s="86"/>
      <c r="C141" s="123"/>
      <c r="D141" s="175"/>
      <c r="E141" s="86"/>
      <c r="F141" s="105"/>
      <c r="G141" s="105"/>
      <c r="H141" s="105"/>
      <c r="I141" s="225"/>
      <c r="J141" s="86"/>
      <c r="K141" s="86"/>
      <c r="L141" s="86"/>
    </row>
    <row r="142" spans="1:12" x14ac:dyDescent="0.25">
      <c r="A142" s="224"/>
      <c r="B142" s="86"/>
      <c r="C142" s="123"/>
      <c r="D142" s="175"/>
      <c r="E142" s="86"/>
      <c r="F142" s="105"/>
      <c r="G142" s="105"/>
      <c r="H142" s="105"/>
      <c r="I142" s="225"/>
      <c r="J142" s="86"/>
      <c r="K142" s="86"/>
      <c r="L142" s="86"/>
    </row>
    <row r="143" spans="1:12" x14ac:dyDescent="0.25">
      <c r="A143" s="224"/>
      <c r="B143" s="86"/>
      <c r="C143" s="123"/>
      <c r="D143" s="175"/>
      <c r="E143" s="86"/>
      <c r="F143" s="105"/>
      <c r="G143" s="105"/>
      <c r="H143" s="105"/>
      <c r="I143" s="225"/>
      <c r="J143" s="86"/>
      <c r="K143" s="86"/>
      <c r="L143" s="86"/>
    </row>
    <row r="144" spans="1:12" x14ac:dyDescent="0.25">
      <c r="A144" s="224"/>
      <c r="B144" s="86"/>
      <c r="C144" s="123"/>
      <c r="D144" s="175"/>
      <c r="E144" s="86"/>
      <c r="F144" s="105"/>
      <c r="G144" s="105"/>
      <c r="H144" s="105"/>
      <c r="I144" s="225"/>
      <c r="J144" s="86"/>
      <c r="K144" s="86"/>
      <c r="L144" s="86"/>
    </row>
    <row r="145" spans="1:12" x14ac:dyDescent="0.25">
      <c r="A145" s="224"/>
      <c r="B145" s="86"/>
      <c r="C145" s="123"/>
      <c r="D145" s="175"/>
      <c r="E145" s="86"/>
      <c r="F145" s="105"/>
      <c r="G145" s="105"/>
      <c r="H145" s="105"/>
      <c r="I145" s="225"/>
      <c r="J145" s="86"/>
      <c r="K145" s="86"/>
      <c r="L145" s="86"/>
    </row>
    <row r="146" spans="1:12" x14ac:dyDescent="0.25">
      <c r="A146" s="224"/>
      <c r="B146" s="86"/>
      <c r="C146" s="123"/>
      <c r="D146" s="175"/>
      <c r="E146" s="86"/>
      <c r="F146" s="105"/>
      <c r="G146" s="105"/>
      <c r="H146" s="105"/>
      <c r="I146" s="225"/>
      <c r="J146" s="86"/>
      <c r="K146" s="86"/>
      <c r="L146" s="86"/>
    </row>
    <row r="147" spans="1:12" x14ac:dyDescent="0.25">
      <c r="A147" s="224"/>
      <c r="B147" s="86"/>
      <c r="C147" s="123"/>
      <c r="D147" s="175"/>
      <c r="E147" s="86"/>
      <c r="F147" s="105"/>
      <c r="G147" s="105"/>
      <c r="H147" s="105"/>
      <c r="I147" s="225"/>
      <c r="J147" s="86"/>
      <c r="K147" s="86"/>
      <c r="L147" s="86"/>
    </row>
    <row r="148" spans="1:12" x14ac:dyDescent="0.25">
      <c r="A148" s="224"/>
      <c r="B148" s="86"/>
      <c r="C148" s="123"/>
      <c r="D148" s="175"/>
      <c r="E148" s="86"/>
      <c r="F148" s="105"/>
      <c r="G148" s="105"/>
      <c r="H148" s="105"/>
      <c r="I148" s="225"/>
      <c r="J148" s="86"/>
      <c r="K148" s="86"/>
      <c r="L148" s="86"/>
    </row>
    <row r="149" spans="1:12" x14ac:dyDescent="0.25">
      <c r="A149" s="224"/>
      <c r="B149" s="86"/>
      <c r="C149" s="123"/>
      <c r="D149" s="175"/>
      <c r="E149" s="86"/>
      <c r="F149" s="105"/>
      <c r="G149" s="105"/>
      <c r="H149" s="105"/>
      <c r="I149" s="225"/>
      <c r="J149" s="86"/>
      <c r="K149" s="86"/>
      <c r="L149" s="86"/>
    </row>
    <row r="150" spans="1:12" x14ac:dyDescent="0.25">
      <c r="A150" s="224"/>
      <c r="B150" s="86"/>
      <c r="C150" s="123"/>
      <c r="D150" s="175"/>
      <c r="E150" s="86"/>
      <c r="F150" s="105"/>
      <c r="G150" s="105"/>
      <c r="H150" s="105"/>
      <c r="I150" s="225"/>
      <c r="J150" s="86"/>
      <c r="K150" s="86"/>
      <c r="L150" s="86"/>
    </row>
    <row r="151" spans="1:12" x14ac:dyDescent="0.25">
      <c r="A151" s="224"/>
      <c r="B151" s="86"/>
      <c r="C151" s="123"/>
      <c r="D151" s="175"/>
      <c r="E151" s="86"/>
      <c r="F151" s="105"/>
      <c r="G151" s="105"/>
      <c r="H151" s="105"/>
      <c r="I151" s="225"/>
      <c r="J151" s="86"/>
      <c r="K151" s="86"/>
      <c r="L151" s="86"/>
    </row>
    <row r="152" spans="1:12" x14ac:dyDescent="0.25">
      <c r="A152" s="224"/>
      <c r="B152" s="86"/>
      <c r="C152" s="123"/>
      <c r="D152" s="175"/>
      <c r="E152" s="86"/>
      <c r="F152" s="105"/>
      <c r="G152" s="105"/>
      <c r="H152" s="105"/>
      <c r="I152" s="225"/>
      <c r="J152" s="86"/>
      <c r="K152" s="86"/>
      <c r="L152" s="86"/>
    </row>
    <row r="153" spans="1:12" x14ac:dyDescent="0.25">
      <c r="A153" s="224"/>
      <c r="B153" s="86"/>
      <c r="C153" s="123"/>
      <c r="D153" s="175"/>
      <c r="E153" s="86"/>
      <c r="F153" s="105"/>
      <c r="G153" s="105"/>
      <c r="H153" s="105"/>
      <c r="I153" s="225"/>
      <c r="J153" s="86"/>
      <c r="K153" s="86"/>
      <c r="L153" s="86"/>
    </row>
    <row r="154" spans="1:12" x14ac:dyDescent="0.25">
      <c r="A154" s="224"/>
      <c r="B154" s="86"/>
      <c r="C154" s="123"/>
      <c r="D154" s="175"/>
      <c r="E154" s="86"/>
      <c r="F154" s="105"/>
      <c r="G154" s="105"/>
      <c r="H154" s="105"/>
      <c r="I154" s="225"/>
      <c r="J154" s="86"/>
      <c r="K154" s="86"/>
      <c r="L154" s="86"/>
    </row>
    <row r="155" spans="1:12" x14ac:dyDescent="0.25">
      <c r="A155" s="224"/>
      <c r="B155" s="86"/>
      <c r="C155" s="123"/>
      <c r="D155" s="175"/>
      <c r="E155" s="86"/>
      <c r="F155" s="105"/>
      <c r="G155" s="105"/>
      <c r="H155" s="105"/>
      <c r="I155" s="225"/>
      <c r="J155" s="86"/>
      <c r="K155" s="86"/>
      <c r="L155" s="86"/>
    </row>
    <row r="156" spans="1:12" x14ac:dyDescent="0.25">
      <c r="A156" s="224"/>
      <c r="B156" s="86"/>
      <c r="C156" s="123"/>
      <c r="D156" s="175"/>
      <c r="E156" s="86"/>
      <c r="F156" s="105"/>
      <c r="G156" s="105"/>
      <c r="H156" s="105"/>
      <c r="I156" s="225"/>
      <c r="J156" s="86"/>
      <c r="K156" s="86"/>
      <c r="L156" s="86"/>
    </row>
    <row r="157" spans="1:12" x14ac:dyDescent="0.25">
      <c r="A157" s="224"/>
      <c r="B157" s="86"/>
      <c r="C157" s="123"/>
      <c r="D157" s="175"/>
      <c r="E157" s="86"/>
      <c r="F157" s="105"/>
      <c r="G157" s="105"/>
      <c r="H157" s="105"/>
      <c r="I157" s="225"/>
      <c r="J157" s="86"/>
      <c r="K157" s="86"/>
      <c r="L157" s="86"/>
    </row>
    <row r="158" spans="1:12" x14ac:dyDescent="0.25">
      <c r="A158" s="224"/>
      <c r="B158" s="86"/>
      <c r="C158" s="123"/>
      <c r="D158" s="175"/>
      <c r="E158" s="86"/>
      <c r="F158" s="105"/>
      <c r="G158" s="105"/>
      <c r="H158" s="105"/>
      <c r="I158" s="225"/>
      <c r="J158" s="86"/>
      <c r="K158" s="86"/>
      <c r="L158" s="86"/>
    </row>
    <row r="159" spans="1:12" x14ac:dyDescent="0.25">
      <c r="A159" s="224"/>
      <c r="B159" s="86"/>
      <c r="C159" s="123"/>
      <c r="D159" s="175"/>
      <c r="E159" s="86"/>
      <c r="F159" s="105"/>
      <c r="G159" s="105"/>
      <c r="H159" s="105"/>
      <c r="I159" s="225"/>
      <c r="J159" s="86"/>
      <c r="K159" s="86"/>
      <c r="L159" s="86"/>
    </row>
    <row r="160" spans="1:12" x14ac:dyDescent="0.25">
      <c r="A160" s="224"/>
      <c r="B160" s="86"/>
      <c r="C160" s="123"/>
      <c r="D160" s="175"/>
      <c r="E160" s="86"/>
      <c r="F160" s="105"/>
      <c r="G160" s="105"/>
      <c r="H160" s="105"/>
      <c r="I160" s="225"/>
      <c r="J160" s="86"/>
      <c r="K160" s="86"/>
      <c r="L160" s="86"/>
    </row>
    <row r="161" spans="1:12" x14ac:dyDescent="0.25">
      <c r="A161" s="224"/>
      <c r="B161" s="86"/>
      <c r="C161" s="123"/>
      <c r="D161" s="175"/>
      <c r="E161" s="86"/>
      <c r="F161" s="105"/>
      <c r="G161" s="105"/>
      <c r="H161" s="105"/>
      <c r="I161" s="225"/>
      <c r="J161" s="86"/>
      <c r="K161" s="86"/>
      <c r="L161" s="86"/>
    </row>
    <row r="162" spans="1:12" x14ac:dyDescent="0.25">
      <c r="A162" s="224"/>
      <c r="B162" s="86"/>
      <c r="C162" s="123"/>
      <c r="D162" s="175"/>
      <c r="E162" s="86"/>
      <c r="F162" s="105"/>
      <c r="G162" s="105"/>
      <c r="H162" s="105"/>
      <c r="I162" s="225"/>
      <c r="J162" s="86"/>
      <c r="K162" s="86"/>
      <c r="L162" s="86"/>
    </row>
    <row r="163" spans="1:12" x14ac:dyDescent="0.25">
      <c r="A163" s="224"/>
      <c r="B163" s="86"/>
      <c r="C163" s="123"/>
      <c r="D163" s="175"/>
      <c r="E163" s="86"/>
      <c r="F163" s="105"/>
      <c r="G163" s="105"/>
      <c r="H163" s="105"/>
      <c r="I163" s="225"/>
      <c r="J163" s="86"/>
      <c r="K163" s="86"/>
      <c r="L163" s="86"/>
    </row>
    <row r="164" spans="1:12" x14ac:dyDescent="0.25">
      <c r="A164" s="224"/>
      <c r="B164" s="86"/>
      <c r="C164" s="123"/>
      <c r="D164" s="175"/>
      <c r="E164" s="86"/>
      <c r="F164" s="105"/>
      <c r="G164" s="105"/>
      <c r="H164" s="105"/>
      <c r="I164" s="225"/>
      <c r="J164" s="86"/>
      <c r="K164" s="86"/>
      <c r="L164" s="86"/>
    </row>
    <row r="165" spans="1:12" x14ac:dyDescent="0.25">
      <c r="A165" s="224"/>
      <c r="B165" s="86"/>
      <c r="C165" s="123"/>
      <c r="D165" s="175"/>
      <c r="E165" s="86"/>
      <c r="F165" s="105"/>
      <c r="G165" s="105"/>
      <c r="H165" s="105"/>
      <c r="I165" s="225"/>
      <c r="J165" s="86"/>
      <c r="K165" s="86"/>
      <c r="L165" s="86"/>
    </row>
    <row r="166" spans="1:12" x14ac:dyDescent="0.25">
      <c r="A166" s="224"/>
      <c r="B166" s="86"/>
      <c r="C166" s="123"/>
      <c r="D166" s="175"/>
      <c r="E166" s="86"/>
      <c r="F166" s="105"/>
      <c r="G166" s="105"/>
      <c r="H166" s="105"/>
      <c r="I166" s="225"/>
      <c r="J166" s="86"/>
      <c r="K166" s="86"/>
      <c r="L166" s="86"/>
    </row>
    <row r="167" spans="1:12" x14ac:dyDescent="0.25">
      <c r="A167" s="224"/>
      <c r="B167" s="86"/>
      <c r="C167" s="123"/>
      <c r="D167" s="175"/>
      <c r="E167" s="86"/>
      <c r="F167" s="105"/>
      <c r="G167" s="105"/>
      <c r="H167" s="105"/>
      <c r="I167" s="225"/>
      <c r="J167" s="86"/>
      <c r="K167" s="86"/>
      <c r="L167" s="86"/>
    </row>
    <row r="168" spans="1:12" x14ac:dyDescent="0.25">
      <c r="A168" s="224"/>
      <c r="B168" s="86"/>
      <c r="C168" s="123"/>
      <c r="D168" s="175"/>
      <c r="E168" s="86"/>
      <c r="F168" s="105"/>
      <c r="G168" s="105"/>
      <c r="H168" s="105"/>
      <c r="I168" s="225"/>
      <c r="J168" s="86"/>
      <c r="K168" s="86"/>
      <c r="L168" s="86"/>
    </row>
    <row r="169" spans="1:12" x14ac:dyDescent="0.25">
      <c r="A169" s="224"/>
      <c r="B169" s="86"/>
      <c r="C169" s="123"/>
      <c r="D169" s="175"/>
      <c r="E169" s="86"/>
      <c r="F169" s="105"/>
      <c r="G169" s="105"/>
      <c r="H169" s="105"/>
      <c r="I169" s="225"/>
      <c r="J169" s="86"/>
      <c r="K169" s="86"/>
      <c r="L169" s="86"/>
    </row>
    <row r="170" spans="1:12" x14ac:dyDescent="0.25">
      <c r="A170" s="224"/>
      <c r="B170" s="86"/>
      <c r="C170" s="123"/>
      <c r="D170" s="175"/>
      <c r="E170" s="86"/>
      <c r="F170" s="105"/>
      <c r="G170" s="105"/>
      <c r="H170" s="105"/>
      <c r="I170" s="225"/>
      <c r="J170" s="86"/>
      <c r="K170" s="86"/>
      <c r="L170" s="86"/>
    </row>
    <row r="171" spans="1:12" x14ac:dyDescent="0.25">
      <c r="A171" s="224"/>
      <c r="B171" s="86"/>
      <c r="C171" s="123"/>
      <c r="D171" s="175"/>
      <c r="E171" s="86"/>
      <c r="F171" s="105"/>
      <c r="G171" s="105"/>
      <c r="H171" s="105"/>
      <c r="I171" s="225"/>
      <c r="J171" s="86"/>
      <c r="K171" s="86"/>
      <c r="L171" s="86"/>
    </row>
    <row r="172" spans="1:12" x14ac:dyDescent="0.25">
      <c r="A172" s="224"/>
      <c r="B172" s="86"/>
      <c r="C172" s="123"/>
      <c r="D172" s="175"/>
      <c r="E172" s="86"/>
      <c r="F172" s="105"/>
      <c r="G172" s="105"/>
      <c r="H172" s="105"/>
      <c r="I172" s="225"/>
      <c r="J172" s="86"/>
      <c r="K172" s="86"/>
      <c r="L172" s="86"/>
    </row>
    <row r="173" spans="1:12" x14ac:dyDescent="0.25">
      <c r="A173" s="224"/>
      <c r="B173" s="86"/>
      <c r="C173" s="123"/>
      <c r="D173" s="175"/>
      <c r="E173" s="86"/>
      <c r="F173" s="105"/>
      <c r="G173" s="105"/>
      <c r="H173" s="105"/>
      <c r="I173" s="225"/>
      <c r="J173" s="86"/>
      <c r="K173" s="86"/>
      <c r="L173" s="86"/>
    </row>
    <row r="174" spans="1:12" x14ac:dyDescent="0.25">
      <c r="A174" s="224"/>
      <c r="B174" s="86"/>
      <c r="C174" s="123"/>
      <c r="D174" s="175"/>
      <c r="E174" s="86"/>
      <c r="F174" s="105"/>
      <c r="G174" s="105"/>
      <c r="H174" s="105"/>
      <c r="I174" s="225"/>
      <c r="J174" s="86"/>
      <c r="K174" s="86"/>
      <c r="L174" s="86"/>
    </row>
    <row r="175" spans="1:12" x14ac:dyDescent="0.25">
      <c r="A175" s="224"/>
      <c r="B175" s="86"/>
      <c r="C175" s="123"/>
      <c r="D175" s="175"/>
      <c r="E175" s="86"/>
      <c r="F175" s="105"/>
      <c r="G175" s="105"/>
      <c r="H175" s="105"/>
      <c r="I175" s="225"/>
      <c r="J175" s="86"/>
      <c r="K175" s="86"/>
      <c r="L175" s="86"/>
    </row>
    <row r="176" spans="1:12" x14ac:dyDescent="0.25">
      <c r="A176" s="224"/>
      <c r="B176" s="86"/>
      <c r="C176" s="123"/>
      <c r="D176" s="175"/>
      <c r="E176" s="86"/>
      <c r="F176" s="105"/>
      <c r="G176" s="105"/>
      <c r="H176" s="105"/>
      <c r="I176" s="225"/>
      <c r="J176" s="86"/>
      <c r="K176" s="86"/>
      <c r="L176" s="86"/>
    </row>
    <row r="177" spans="1:12" x14ac:dyDescent="0.25">
      <c r="A177" s="224"/>
      <c r="B177" s="86"/>
      <c r="C177" s="123"/>
      <c r="D177" s="175"/>
      <c r="E177" s="86"/>
      <c r="F177" s="105"/>
      <c r="G177" s="105"/>
      <c r="H177" s="105"/>
      <c r="I177" s="225"/>
      <c r="J177" s="86"/>
      <c r="K177" s="86"/>
      <c r="L177" s="86"/>
    </row>
    <row r="178" spans="1:12" x14ac:dyDescent="0.25">
      <c r="A178" s="224"/>
      <c r="B178" s="86"/>
      <c r="C178" s="123"/>
      <c r="D178" s="175"/>
      <c r="E178" s="86"/>
      <c r="F178" s="105"/>
      <c r="G178" s="105"/>
      <c r="H178" s="105"/>
      <c r="I178" s="225"/>
      <c r="J178" s="86"/>
      <c r="K178" s="86"/>
      <c r="L178" s="86"/>
    </row>
    <row r="179" spans="1:12" x14ac:dyDescent="0.25">
      <c r="A179" s="224"/>
      <c r="B179" s="86"/>
      <c r="C179" s="123"/>
      <c r="D179" s="175"/>
      <c r="E179" s="86"/>
      <c r="F179" s="105"/>
      <c r="G179" s="105"/>
      <c r="H179" s="105"/>
      <c r="I179" s="225"/>
      <c r="J179" s="86"/>
      <c r="K179" s="86"/>
      <c r="L179" s="86"/>
    </row>
    <row r="180" spans="1:12" x14ac:dyDescent="0.25">
      <c r="A180" s="224"/>
      <c r="B180" s="86"/>
      <c r="C180" s="123"/>
      <c r="D180" s="175"/>
      <c r="E180" s="86"/>
      <c r="F180" s="105"/>
      <c r="G180" s="105"/>
      <c r="H180" s="105"/>
      <c r="I180" s="225"/>
      <c r="J180" s="86"/>
      <c r="K180" s="86"/>
      <c r="L180" s="86"/>
    </row>
    <row r="181" spans="1:12" x14ac:dyDescent="0.25">
      <c r="A181" s="224"/>
      <c r="B181" s="86"/>
      <c r="C181" s="123"/>
      <c r="D181" s="175"/>
      <c r="E181" s="86"/>
      <c r="F181" s="105"/>
      <c r="G181" s="105"/>
      <c r="H181" s="105"/>
      <c r="I181" s="225"/>
      <c r="J181" s="86"/>
      <c r="K181" s="86"/>
      <c r="L181" s="86"/>
    </row>
    <row r="182" spans="1:12" x14ac:dyDescent="0.25">
      <c r="A182" s="224"/>
      <c r="B182" s="86"/>
      <c r="C182" s="123"/>
      <c r="D182" s="175"/>
      <c r="E182" s="86"/>
      <c r="F182" s="105"/>
      <c r="G182" s="105"/>
      <c r="H182" s="105"/>
      <c r="I182" s="225"/>
      <c r="J182" s="86"/>
      <c r="K182" s="86"/>
      <c r="L182" s="86"/>
    </row>
    <row r="183" spans="1:12" x14ac:dyDescent="0.25">
      <c r="A183" s="224"/>
      <c r="B183" s="86"/>
      <c r="C183" s="123"/>
      <c r="D183" s="175"/>
      <c r="E183" s="86"/>
      <c r="F183" s="105"/>
      <c r="G183" s="105"/>
      <c r="H183" s="105"/>
      <c r="I183" s="225"/>
      <c r="J183" s="86"/>
      <c r="K183" s="86"/>
      <c r="L183" s="86"/>
    </row>
    <row r="184" spans="1:12" x14ac:dyDescent="0.25">
      <c r="A184" s="224"/>
      <c r="F184" s="232"/>
      <c r="I184" s="225"/>
      <c r="J184" s="86"/>
      <c r="K184" s="86"/>
      <c r="L184" s="86"/>
    </row>
    <row r="185" spans="1:12" x14ac:dyDescent="0.25">
      <c r="A185" s="224"/>
      <c r="F185" s="232"/>
      <c r="I185" s="225"/>
      <c r="J185" s="86"/>
      <c r="K185" s="86"/>
      <c r="L185" s="86"/>
    </row>
    <row r="186" spans="1:12" x14ac:dyDescent="0.25">
      <c r="A186" s="224"/>
      <c r="F186" s="232"/>
      <c r="I186" s="225"/>
      <c r="J186" s="86"/>
      <c r="K186" s="86"/>
      <c r="L186" s="86"/>
    </row>
    <row r="187" spans="1:12" x14ac:dyDescent="0.25">
      <c r="A187" s="224"/>
      <c r="F187" s="232"/>
      <c r="I187" s="225"/>
      <c r="J187" s="86"/>
      <c r="K187" s="86"/>
      <c r="L187" s="86"/>
    </row>
    <row r="188" spans="1:12" x14ac:dyDescent="0.25">
      <c r="A188" s="224"/>
      <c r="F188" s="232"/>
      <c r="I188" s="225"/>
      <c r="J188" s="86"/>
      <c r="K188" s="86"/>
      <c r="L188" s="86"/>
    </row>
    <row r="189" spans="1:12" x14ac:dyDescent="0.25">
      <c r="A189" s="224"/>
      <c r="F189" s="232"/>
      <c r="I189" s="225"/>
      <c r="J189" s="86"/>
      <c r="K189" s="86"/>
      <c r="L189" s="86"/>
    </row>
    <row r="190" spans="1:12" x14ac:dyDescent="0.25">
      <c r="A190" s="221"/>
      <c r="F190" s="232"/>
    </row>
    <row r="191" spans="1:12" x14ac:dyDescent="0.25">
      <c r="A191" s="221"/>
      <c r="F191" s="232"/>
    </row>
    <row r="192" spans="1:12" x14ac:dyDescent="0.25">
      <c r="A192" s="221"/>
      <c r="F192" s="232"/>
    </row>
    <row r="193" spans="1:6" x14ac:dyDescent="0.25">
      <c r="A193" s="221"/>
      <c r="F193" s="232"/>
    </row>
    <row r="194" spans="1:6" x14ac:dyDescent="0.25">
      <c r="A194" s="221"/>
      <c r="F194" s="232"/>
    </row>
    <row r="195" spans="1:6" x14ac:dyDescent="0.25">
      <c r="A195" s="221"/>
      <c r="F195" s="232"/>
    </row>
    <row r="196" spans="1:6" x14ac:dyDescent="0.25">
      <c r="A196" s="221"/>
      <c r="F196" s="232"/>
    </row>
    <row r="197" spans="1:6" x14ac:dyDescent="0.25">
      <c r="A197" s="221"/>
      <c r="F197" s="232"/>
    </row>
    <row r="198" spans="1:6" x14ac:dyDescent="0.25">
      <c r="A198" s="221"/>
      <c r="F198" s="232"/>
    </row>
    <row r="199" spans="1:6" x14ac:dyDescent="0.25">
      <c r="A199" s="221"/>
      <c r="F199" s="232"/>
    </row>
    <row r="200" spans="1:6" x14ac:dyDescent="0.25">
      <c r="A200" s="221"/>
      <c r="F200" s="232"/>
    </row>
    <row r="201" spans="1:6" x14ac:dyDescent="0.25">
      <c r="A201" s="221"/>
      <c r="F201" s="232"/>
    </row>
    <row r="202" spans="1:6" x14ac:dyDescent="0.25">
      <c r="A202" s="221"/>
      <c r="F202" s="232"/>
    </row>
    <row r="203" spans="1:6" x14ac:dyDescent="0.25">
      <c r="A203" s="221"/>
      <c r="F203" s="232"/>
    </row>
    <row r="204" spans="1:6" x14ac:dyDescent="0.25">
      <c r="A204" s="221"/>
      <c r="F204" s="232"/>
    </row>
    <row r="205" spans="1:6" x14ac:dyDescent="0.25">
      <c r="A205" s="221"/>
      <c r="F205" s="232"/>
    </row>
    <row r="206" spans="1:6" x14ac:dyDescent="0.25">
      <c r="A206" s="221"/>
      <c r="F206" s="232"/>
    </row>
    <row r="207" spans="1:6" x14ac:dyDescent="0.25">
      <c r="A207" s="221"/>
      <c r="F207" s="232"/>
    </row>
    <row r="208" spans="1:6" x14ac:dyDescent="0.25">
      <c r="A208" s="221"/>
      <c r="F208" s="232"/>
    </row>
    <row r="209" spans="1:6" x14ac:dyDescent="0.25">
      <c r="A209" s="221"/>
      <c r="F209" s="232"/>
    </row>
    <row r="210" spans="1:6" x14ac:dyDescent="0.25">
      <c r="A210" s="221"/>
      <c r="F210" s="232"/>
    </row>
    <row r="211" spans="1:6" x14ac:dyDescent="0.25">
      <c r="A211" s="221"/>
      <c r="F211" s="232"/>
    </row>
    <row r="212" spans="1:6" x14ac:dyDescent="0.25">
      <c r="A212" s="221"/>
      <c r="F212" s="232"/>
    </row>
    <row r="213" spans="1:6" x14ac:dyDescent="0.25">
      <c r="A213" s="221"/>
      <c r="F213" s="232"/>
    </row>
    <row r="214" spans="1:6" x14ac:dyDescent="0.25">
      <c r="A214" s="221"/>
      <c r="F214" s="232"/>
    </row>
    <row r="215" spans="1:6" x14ac:dyDescent="0.25">
      <c r="A215" s="221"/>
      <c r="F215" s="232"/>
    </row>
    <row r="216" spans="1:6" x14ac:dyDescent="0.25">
      <c r="A216" s="221"/>
      <c r="F216" s="232"/>
    </row>
    <row r="217" spans="1:6" x14ac:dyDescent="0.25">
      <c r="A217" s="221"/>
      <c r="F217" s="232"/>
    </row>
    <row r="218" spans="1:6" x14ac:dyDescent="0.25">
      <c r="A218" s="221"/>
      <c r="F218" s="232"/>
    </row>
    <row r="219" spans="1:6" x14ac:dyDescent="0.25">
      <c r="A219" s="221"/>
      <c r="F219" s="232"/>
    </row>
    <row r="220" spans="1:6" x14ac:dyDescent="0.25">
      <c r="A220" s="221"/>
      <c r="F220" s="232"/>
    </row>
    <row r="221" spans="1:6" x14ac:dyDescent="0.25">
      <c r="A221" s="221"/>
      <c r="F221" s="232"/>
    </row>
    <row r="222" spans="1:6" x14ac:dyDescent="0.25">
      <c r="A222" s="221"/>
      <c r="F222" s="232"/>
    </row>
    <row r="223" spans="1:6" x14ac:dyDescent="0.25">
      <c r="A223" s="221"/>
      <c r="F223" s="232"/>
    </row>
    <row r="224" spans="1:6" x14ac:dyDescent="0.25">
      <c r="A224" s="221"/>
      <c r="F224" s="232"/>
    </row>
    <row r="225" spans="1:6" x14ac:dyDescent="0.25">
      <c r="A225" s="221"/>
      <c r="F225" s="232"/>
    </row>
    <row r="226" spans="1:6" x14ac:dyDescent="0.25">
      <c r="A226" s="221"/>
      <c r="F226" s="232"/>
    </row>
    <row r="227" spans="1:6" x14ac:dyDescent="0.25">
      <c r="A227" s="221"/>
      <c r="F227" s="232"/>
    </row>
    <row r="228" spans="1:6" x14ac:dyDescent="0.25">
      <c r="A228" s="221"/>
      <c r="F228" s="232"/>
    </row>
    <row r="229" spans="1:6" x14ac:dyDescent="0.25">
      <c r="A229" s="221"/>
      <c r="F229" s="232"/>
    </row>
    <row r="230" spans="1:6" x14ac:dyDescent="0.25">
      <c r="A230" s="221"/>
      <c r="F230" s="232"/>
    </row>
    <row r="231" spans="1:6" x14ac:dyDescent="0.25">
      <c r="A231" s="221"/>
      <c r="F231" s="232"/>
    </row>
    <row r="232" spans="1:6" x14ac:dyDescent="0.25">
      <c r="A232" s="221"/>
      <c r="F232" s="232"/>
    </row>
    <row r="233" spans="1:6" x14ac:dyDescent="0.25">
      <c r="A233" s="221"/>
      <c r="F233" s="232"/>
    </row>
    <row r="234" spans="1:6" x14ac:dyDescent="0.25">
      <c r="A234" s="221"/>
      <c r="F234" s="232"/>
    </row>
    <row r="235" spans="1:6" x14ac:dyDescent="0.25">
      <c r="A235" s="221"/>
      <c r="F235" s="232"/>
    </row>
    <row r="236" spans="1:6" x14ac:dyDescent="0.25">
      <c r="A236" s="221"/>
      <c r="F236" s="232"/>
    </row>
    <row r="237" spans="1:6" x14ac:dyDescent="0.25">
      <c r="A237" s="221"/>
      <c r="F237" s="232"/>
    </row>
    <row r="238" spans="1:6" x14ac:dyDescent="0.25">
      <c r="A238" s="221"/>
      <c r="F238" s="232"/>
    </row>
    <row r="239" spans="1:6" x14ac:dyDescent="0.25">
      <c r="A239" s="221"/>
      <c r="F239" s="232"/>
    </row>
    <row r="240" spans="1:6" x14ac:dyDescent="0.25">
      <c r="A240" s="221"/>
      <c r="F240" s="232"/>
    </row>
    <row r="241" spans="1:6" x14ac:dyDescent="0.25">
      <c r="A241" s="221"/>
      <c r="F241" s="232"/>
    </row>
    <row r="242" spans="1:6" x14ac:dyDescent="0.25">
      <c r="A242" s="221"/>
      <c r="F242" s="232"/>
    </row>
    <row r="243" spans="1:6" x14ac:dyDescent="0.25">
      <c r="A243" s="221"/>
      <c r="F243" s="232"/>
    </row>
    <row r="244" spans="1:6" x14ac:dyDescent="0.25">
      <c r="A244" s="221"/>
      <c r="F244" s="232"/>
    </row>
    <row r="245" spans="1:6" x14ac:dyDescent="0.25">
      <c r="A245" s="221"/>
      <c r="F245" s="232"/>
    </row>
    <row r="246" spans="1:6" x14ac:dyDescent="0.25">
      <c r="A246" s="221"/>
    </row>
    <row r="247" spans="1:6" x14ac:dyDescent="0.25">
      <c r="A247" s="221"/>
    </row>
    <row r="248" spans="1:6" x14ac:dyDescent="0.25">
      <c r="A248" s="221"/>
    </row>
    <row r="249" spans="1:6" x14ac:dyDescent="0.25">
      <c r="A249" s="221"/>
    </row>
    <row r="250" spans="1:6" x14ac:dyDescent="0.25">
      <c r="A250" s="221"/>
    </row>
    <row r="251" spans="1:6" x14ac:dyDescent="0.25">
      <c r="A251" s="221"/>
    </row>
    <row r="252" spans="1:6" x14ac:dyDescent="0.25">
      <c r="A252" s="221"/>
    </row>
    <row r="253" spans="1:6" x14ac:dyDescent="0.25">
      <c r="A253" s="221"/>
    </row>
    <row r="254" spans="1:6" x14ac:dyDescent="0.25">
      <c r="A254" s="221"/>
    </row>
    <row r="255" spans="1:6" x14ac:dyDescent="0.25">
      <c r="A255" s="233"/>
    </row>
    <row r="256" spans="1:6" x14ac:dyDescent="0.25">
      <c r="A256" s="233"/>
    </row>
    <row r="257" spans="1:1" x14ac:dyDescent="0.25">
      <c r="A257" s="233"/>
    </row>
    <row r="258" spans="1:1" x14ac:dyDescent="0.25">
      <c r="A258" s="233"/>
    </row>
    <row r="259" spans="1:1" x14ac:dyDescent="0.25">
      <c r="A259" s="233"/>
    </row>
    <row r="260" spans="1:1" x14ac:dyDescent="0.25">
      <c r="A260" s="233"/>
    </row>
    <row r="261" spans="1:1" x14ac:dyDescent="0.25">
      <c r="A261" s="233"/>
    </row>
    <row r="262" spans="1:1" x14ac:dyDescent="0.25">
      <c r="A262" s="233"/>
    </row>
    <row r="263" spans="1:1" x14ac:dyDescent="0.25">
      <c r="A263" s="233"/>
    </row>
    <row r="264" spans="1:1" x14ac:dyDescent="0.25">
      <c r="A264" s="233"/>
    </row>
    <row r="265" spans="1:1" x14ac:dyDescent="0.25">
      <c r="A265" s="233"/>
    </row>
    <row r="266" spans="1:1" x14ac:dyDescent="0.25">
      <c r="A266" s="233"/>
    </row>
    <row r="267" spans="1:1" x14ac:dyDescent="0.25">
      <c r="A267" s="233"/>
    </row>
    <row r="268" spans="1:1" x14ac:dyDescent="0.25">
      <c r="A268" s="233"/>
    </row>
    <row r="269" spans="1:1" x14ac:dyDescent="0.25">
      <c r="A269" s="233"/>
    </row>
    <row r="270" spans="1:1" x14ac:dyDescent="0.25">
      <c r="A270" s="233"/>
    </row>
    <row r="271" spans="1:1" x14ac:dyDescent="0.25">
      <c r="A271" s="233"/>
    </row>
    <row r="272" spans="1:1" x14ac:dyDescent="0.25">
      <c r="A272" s="233"/>
    </row>
    <row r="273" spans="1:1" x14ac:dyDescent="0.25">
      <c r="A273" s="233"/>
    </row>
    <row r="274" spans="1:1" x14ac:dyDescent="0.25">
      <c r="A274" s="233"/>
    </row>
    <row r="275" spans="1:1" x14ac:dyDescent="0.25">
      <c r="A275" s="233"/>
    </row>
    <row r="276" spans="1:1" x14ac:dyDescent="0.25">
      <c r="A276" s="233"/>
    </row>
    <row r="277" spans="1:1" x14ac:dyDescent="0.25">
      <c r="A277" s="233"/>
    </row>
    <row r="278" spans="1:1" x14ac:dyDescent="0.25">
      <c r="A278" s="233"/>
    </row>
    <row r="279" spans="1:1" x14ac:dyDescent="0.25">
      <c r="A279" s="233"/>
    </row>
    <row r="280" spans="1:1" x14ac:dyDescent="0.25">
      <c r="A280" s="233"/>
    </row>
    <row r="281" spans="1:1" x14ac:dyDescent="0.25">
      <c r="A281" s="233"/>
    </row>
    <row r="282" spans="1:1" x14ac:dyDescent="0.25">
      <c r="A282" s="233"/>
    </row>
    <row r="283" spans="1:1" x14ac:dyDescent="0.25">
      <c r="A283" s="233"/>
    </row>
    <row r="284" spans="1:1" x14ac:dyDescent="0.25">
      <c r="A284" s="233"/>
    </row>
    <row r="285" spans="1:1" x14ac:dyDescent="0.25">
      <c r="A285" s="233"/>
    </row>
    <row r="286" spans="1:1" x14ac:dyDescent="0.25">
      <c r="A286" s="233"/>
    </row>
    <row r="287" spans="1:1" x14ac:dyDescent="0.25">
      <c r="A287" s="233"/>
    </row>
    <row r="288" spans="1:1" x14ac:dyDescent="0.25">
      <c r="A288" s="233"/>
    </row>
    <row r="289" spans="1:1" x14ac:dyDescent="0.25">
      <c r="A289" s="233"/>
    </row>
    <row r="290" spans="1:1" x14ac:dyDescent="0.25">
      <c r="A290" s="233"/>
    </row>
    <row r="291" spans="1:1" x14ac:dyDescent="0.25">
      <c r="A291" s="233"/>
    </row>
    <row r="292" spans="1:1" x14ac:dyDescent="0.25">
      <c r="A292" s="233"/>
    </row>
    <row r="293" spans="1:1" x14ac:dyDescent="0.25">
      <c r="A293" s="233"/>
    </row>
    <row r="294" spans="1:1" x14ac:dyDescent="0.25">
      <c r="A294" s="233"/>
    </row>
    <row r="295" spans="1:1" x14ac:dyDescent="0.25">
      <c r="A295" s="233"/>
    </row>
    <row r="296" spans="1:1" x14ac:dyDescent="0.25">
      <c r="A296" s="233"/>
    </row>
    <row r="297" spans="1:1" x14ac:dyDescent="0.25">
      <c r="A297" s="233"/>
    </row>
    <row r="298" spans="1:1" x14ac:dyDescent="0.25">
      <c r="A298" s="233"/>
    </row>
    <row r="299" spans="1:1" x14ac:dyDescent="0.25">
      <c r="A299" s="233"/>
    </row>
    <row r="300" spans="1:1" x14ac:dyDescent="0.25">
      <c r="A300" s="233"/>
    </row>
    <row r="301" spans="1:1" x14ac:dyDescent="0.25">
      <c r="A301" s="233"/>
    </row>
    <row r="302" spans="1:1" x14ac:dyDescent="0.25">
      <c r="A302" s="233"/>
    </row>
  </sheetData>
  <phoneticPr fontId="42" type="noConversion"/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&amp;RI.IV-&amp;P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8"/>
  <sheetViews>
    <sheetView workbookViewId="0">
      <selection activeCell="L16" sqref="L16"/>
    </sheetView>
  </sheetViews>
  <sheetFormatPr baseColWidth="10" defaultRowHeight="15" x14ac:dyDescent="0.25"/>
  <cols>
    <col min="1" max="1" width="5.85546875" style="202" customWidth="1"/>
    <col min="2" max="2" width="22.85546875" style="234" customWidth="1"/>
    <col min="3" max="3" width="6.42578125" style="235" customWidth="1"/>
    <col min="4" max="4" width="6.42578125" style="236" customWidth="1"/>
    <col min="5" max="5" width="1.85546875" style="234" customWidth="1"/>
    <col min="6" max="6" width="11.7109375" style="105" customWidth="1"/>
    <col min="7" max="7" width="1.85546875" style="105" customWidth="1"/>
    <col min="8" max="8" width="11.7109375" style="105" customWidth="1"/>
    <col min="9" max="9" width="10.7109375" style="86" customWidth="1"/>
  </cols>
  <sheetData>
    <row r="1" spans="1:9" x14ac:dyDescent="0.25">
      <c r="I1" s="205">
        <v>511</v>
      </c>
    </row>
    <row r="2" spans="1:9" x14ac:dyDescent="0.25">
      <c r="H2" s="414">
        <v>41974</v>
      </c>
      <c r="I2" s="414"/>
    </row>
    <row r="5" spans="1:9" ht="18" x14ac:dyDescent="0.25">
      <c r="B5" s="413" t="s">
        <v>362</v>
      </c>
      <c r="C5" s="413"/>
      <c r="D5" s="413"/>
      <c r="E5" s="413"/>
      <c r="F5" s="413"/>
      <c r="G5" s="413"/>
      <c r="H5" s="413"/>
      <c r="I5" s="413"/>
    </row>
    <row r="7" spans="1:9" x14ac:dyDescent="0.25">
      <c r="A7" s="91" t="s">
        <v>22</v>
      </c>
      <c r="B7" s="99" t="s">
        <v>380</v>
      </c>
      <c r="C7" s="100"/>
      <c r="D7" s="101"/>
      <c r="E7" s="102"/>
      <c r="F7" s="103"/>
      <c r="G7" s="103"/>
      <c r="H7" s="104" t="s">
        <v>381</v>
      </c>
    </row>
    <row r="8" spans="1:9" x14ac:dyDescent="0.25">
      <c r="B8" s="99" t="s">
        <v>382</v>
      </c>
      <c r="C8" s="100"/>
      <c r="D8" s="101"/>
      <c r="E8" s="102"/>
      <c r="F8" s="103"/>
      <c r="G8" s="103"/>
      <c r="H8" s="104" t="s">
        <v>383</v>
      </c>
    </row>
    <row r="9" spans="1:9" ht="15.75" thickBot="1" x14ac:dyDescent="0.3">
      <c r="A9"/>
      <c r="B9" s="102"/>
      <c r="C9" s="100"/>
      <c r="D9" s="101"/>
      <c r="E9" s="102"/>
      <c r="F9" s="103"/>
      <c r="G9" s="103"/>
      <c r="H9" s="103"/>
    </row>
    <row r="10" spans="1:9" ht="27" thickBot="1" x14ac:dyDescent="0.3">
      <c r="A10" s="221"/>
      <c r="B10" s="216" t="s">
        <v>129</v>
      </c>
      <c r="C10" s="217" t="s">
        <v>2</v>
      </c>
      <c r="D10" s="160" t="s">
        <v>2</v>
      </c>
      <c r="E10" s="161"/>
      <c r="F10" s="218" t="s">
        <v>130</v>
      </c>
      <c r="G10" s="219"/>
      <c r="H10" s="112" t="s">
        <v>131</v>
      </c>
      <c r="I10" s="220"/>
    </row>
    <row r="11" spans="1:9" x14ac:dyDescent="0.25">
      <c r="A11" s="221"/>
      <c r="B11" s="115" t="s">
        <v>2</v>
      </c>
      <c r="C11" s="116" t="s">
        <v>2</v>
      </c>
      <c r="D11" s="116"/>
      <c r="E11" s="117"/>
      <c r="G11" s="118"/>
      <c r="H11" s="121" t="s">
        <v>2</v>
      </c>
      <c r="I11" s="222"/>
    </row>
    <row r="12" spans="1:9" x14ac:dyDescent="0.25">
      <c r="A12" s="221"/>
      <c r="B12" s="122">
        <f>COUNT(C13:C395)</f>
        <v>219</v>
      </c>
      <c r="C12" s="100"/>
      <c r="D12" s="123" t="s">
        <v>4</v>
      </c>
      <c r="E12" s="102"/>
      <c r="F12" s="125" t="s">
        <v>133</v>
      </c>
      <c r="G12" s="103"/>
      <c r="H12" s="122">
        <f>COUNT(H13:H499)</f>
        <v>205</v>
      </c>
    </row>
    <row r="13" spans="1:9" x14ac:dyDescent="0.25">
      <c r="A13" s="221"/>
      <c r="B13" s="237" t="s">
        <v>158</v>
      </c>
      <c r="C13" s="129">
        <v>11</v>
      </c>
      <c r="D13" s="130"/>
      <c r="E13" s="177"/>
      <c r="F13" s="170">
        <v>100</v>
      </c>
      <c r="G13" s="173"/>
      <c r="H13" s="172">
        <v>90.583800999999994</v>
      </c>
      <c r="I13" s="210"/>
    </row>
    <row r="14" spans="1:9" x14ac:dyDescent="0.25">
      <c r="A14" s="221"/>
      <c r="B14" s="237" t="s">
        <v>159</v>
      </c>
      <c r="C14" s="129">
        <v>22</v>
      </c>
      <c r="D14" s="130"/>
      <c r="E14" s="177"/>
      <c r="F14" s="170">
        <v>6.1983999999999997E-2</v>
      </c>
      <c r="G14" s="173"/>
      <c r="H14" s="172">
        <v>5.6147000000000002E-2</v>
      </c>
      <c r="I14" s="210"/>
    </row>
    <row r="15" spans="1:9" x14ac:dyDescent="0.25">
      <c r="A15" s="221"/>
      <c r="B15" s="237" t="s">
        <v>160</v>
      </c>
      <c r="C15" s="129">
        <v>23</v>
      </c>
      <c r="D15" s="130"/>
      <c r="E15" s="177"/>
      <c r="F15" s="170">
        <v>2.0920000000000001E-3</v>
      </c>
      <c r="G15" s="173"/>
      <c r="H15" s="172">
        <v>1.895E-3</v>
      </c>
      <c r="I15" s="210"/>
    </row>
    <row r="16" spans="1:9" x14ac:dyDescent="0.25">
      <c r="A16" s="221"/>
      <c r="B16" s="237" t="s">
        <v>161</v>
      </c>
      <c r="C16" s="129">
        <v>24</v>
      </c>
      <c r="D16" s="130"/>
      <c r="E16" s="177"/>
      <c r="F16" s="170">
        <v>8.6079999999999993E-3</v>
      </c>
      <c r="G16" s="173"/>
      <c r="H16" s="172">
        <v>7.7970000000000001E-3</v>
      </c>
      <c r="I16" s="210"/>
    </row>
    <row r="17" spans="1:9" x14ac:dyDescent="0.25">
      <c r="A17" s="221"/>
      <c r="B17" s="237" t="s">
        <v>162</v>
      </c>
      <c r="C17" s="129">
        <v>27</v>
      </c>
      <c r="D17" s="130"/>
      <c r="E17" s="177"/>
      <c r="F17" s="170">
        <v>6.6750000000000004E-3</v>
      </c>
      <c r="G17" s="173"/>
      <c r="H17" s="172">
        <v>6.0460000000000002E-3</v>
      </c>
      <c r="I17" s="210"/>
    </row>
    <row r="18" spans="1:9" x14ac:dyDescent="0.25">
      <c r="A18" s="221"/>
      <c r="B18" s="237" t="s">
        <v>163</v>
      </c>
      <c r="C18" s="129">
        <v>29</v>
      </c>
      <c r="D18" s="130"/>
      <c r="E18" s="177"/>
      <c r="F18" s="170">
        <v>1.1993E-2</v>
      </c>
      <c r="G18" s="173"/>
      <c r="H18" s="172">
        <v>1.0864E-2</v>
      </c>
      <c r="I18" s="210"/>
    </row>
    <row r="19" spans="1:9" x14ac:dyDescent="0.25">
      <c r="A19" s="221"/>
      <c r="B19" s="237" t="s">
        <v>164</v>
      </c>
      <c r="C19" s="129">
        <v>31</v>
      </c>
      <c r="D19" s="130"/>
      <c r="E19" s="177"/>
      <c r="F19" s="170">
        <v>1.5091E-2</v>
      </c>
      <c r="G19" s="173"/>
      <c r="H19" s="172">
        <v>1.367E-2</v>
      </c>
      <c r="I19" s="210"/>
    </row>
    <row r="20" spans="1:9" x14ac:dyDescent="0.25">
      <c r="A20" s="221"/>
      <c r="B20" s="237" t="s">
        <v>165</v>
      </c>
      <c r="C20" s="129">
        <v>32</v>
      </c>
      <c r="D20" s="130"/>
      <c r="E20" s="177"/>
      <c r="F20" s="170">
        <v>4.4200000000000001E-4</v>
      </c>
      <c r="G20" s="173"/>
      <c r="H20" s="172">
        <v>4.0000000000000002E-4</v>
      </c>
      <c r="I20" s="210"/>
    </row>
    <row r="21" spans="1:9" x14ac:dyDescent="0.25">
      <c r="A21" s="221"/>
      <c r="B21" s="237" t="s">
        <v>166</v>
      </c>
      <c r="C21" s="192">
        <v>34</v>
      </c>
      <c r="D21" s="130"/>
      <c r="E21" s="177"/>
      <c r="F21" s="170">
        <v>1.9491099999999999</v>
      </c>
      <c r="G21" s="173"/>
      <c r="H21" s="172">
        <v>1.7655780000000001</v>
      </c>
      <c r="I21" s="210"/>
    </row>
    <row r="22" spans="1:9" x14ac:dyDescent="0.25">
      <c r="A22" s="221"/>
      <c r="B22" s="237" t="s">
        <v>167</v>
      </c>
      <c r="C22" s="129">
        <v>35</v>
      </c>
      <c r="D22" s="130"/>
      <c r="E22" s="177"/>
      <c r="F22" s="170">
        <v>8.567E-3</v>
      </c>
      <c r="G22" s="173"/>
      <c r="H22" s="172">
        <v>7.7600000000000004E-3</v>
      </c>
      <c r="I22" s="210"/>
    </row>
    <row r="23" spans="1:9" x14ac:dyDescent="0.25">
      <c r="A23" s="221"/>
      <c r="B23" s="237" t="s">
        <v>168</v>
      </c>
      <c r="C23" s="129">
        <v>36</v>
      </c>
      <c r="D23" s="130"/>
      <c r="E23" s="177"/>
      <c r="F23" s="170">
        <v>4.5358000000000002E-2</v>
      </c>
      <c r="G23" s="173"/>
      <c r="H23" s="172">
        <v>4.1086999999999999E-2</v>
      </c>
      <c r="I23" s="210"/>
    </row>
    <row r="24" spans="1:9" x14ac:dyDescent="0.25">
      <c r="A24" s="221"/>
      <c r="B24" s="237" t="s">
        <v>169</v>
      </c>
      <c r="C24" s="129">
        <v>37</v>
      </c>
      <c r="D24" s="130" t="s">
        <v>2</v>
      </c>
      <c r="E24" s="177"/>
      <c r="F24" s="170">
        <v>1.4742E-2</v>
      </c>
      <c r="G24" s="173"/>
      <c r="H24" s="172">
        <v>1.3354E-2</v>
      </c>
      <c r="I24" s="210"/>
    </row>
    <row r="25" spans="1:9" x14ac:dyDescent="0.25">
      <c r="A25" s="221"/>
      <c r="B25" s="237" t="s">
        <v>170</v>
      </c>
      <c r="C25" s="129">
        <v>38</v>
      </c>
      <c r="D25" s="130"/>
      <c r="E25" s="177"/>
      <c r="F25" s="170">
        <v>2.7550000000000001E-3</v>
      </c>
      <c r="G25" s="173"/>
      <c r="H25" s="172">
        <v>2.496E-3</v>
      </c>
      <c r="I25" s="210"/>
    </row>
    <row r="26" spans="1:9" x14ac:dyDescent="0.25">
      <c r="A26" s="221"/>
      <c r="B26" s="237" t="s">
        <v>171</v>
      </c>
      <c r="C26" s="129">
        <v>39</v>
      </c>
      <c r="D26" s="130"/>
      <c r="E26" s="177"/>
      <c r="F26" s="170">
        <v>3.4269999999999999E-3</v>
      </c>
      <c r="G26" s="173"/>
      <c r="H26" s="172">
        <v>3.104E-3</v>
      </c>
      <c r="I26" s="210"/>
    </row>
    <row r="27" spans="1:9" x14ac:dyDescent="0.25">
      <c r="A27" s="221"/>
      <c r="B27" s="237" t="s">
        <v>172</v>
      </c>
      <c r="C27" s="129">
        <v>42</v>
      </c>
      <c r="D27" s="130"/>
      <c r="E27" s="177"/>
      <c r="F27" s="170">
        <v>1.1720000000000001E-3</v>
      </c>
      <c r="G27" s="173"/>
      <c r="H27" s="172">
        <v>1.062E-3</v>
      </c>
      <c r="I27" s="210"/>
    </row>
    <row r="28" spans="1:9" x14ac:dyDescent="0.25">
      <c r="A28" s="221"/>
      <c r="B28" s="237" t="s">
        <v>173</v>
      </c>
      <c r="C28" s="129">
        <v>43</v>
      </c>
      <c r="D28" s="130"/>
      <c r="E28" s="177"/>
      <c r="F28" s="170">
        <v>1.2508E-2</v>
      </c>
      <c r="G28" s="173"/>
      <c r="H28" s="172">
        <v>1.133E-2</v>
      </c>
      <c r="I28" s="210"/>
    </row>
    <row r="29" spans="1:9" x14ac:dyDescent="0.25">
      <c r="A29" s="221"/>
      <c r="B29" s="237" t="s">
        <v>174</v>
      </c>
      <c r="C29" s="129">
        <v>44</v>
      </c>
      <c r="D29" s="130"/>
      <c r="E29" s="177"/>
      <c r="F29" s="170">
        <v>9.7799999999999992E-4</v>
      </c>
      <c r="G29" s="173"/>
      <c r="H29" s="172">
        <v>8.8599999999999996E-4</v>
      </c>
      <c r="I29" s="210"/>
    </row>
    <row r="30" spans="1:9" x14ac:dyDescent="0.25">
      <c r="A30" s="221"/>
      <c r="B30" s="237" t="s">
        <v>175</v>
      </c>
      <c r="C30" s="129">
        <v>45</v>
      </c>
      <c r="D30" s="130"/>
      <c r="E30" s="177"/>
      <c r="F30" s="170">
        <v>4.9578999999999998E-2</v>
      </c>
      <c r="G30" s="173"/>
      <c r="H30" s="172">
        <v>4.4911E-2</v>
      </c>
      <c r="I30" s="210"/>
    </row>
    <row r="31" spans="1:9" x14ac:dyDescent="0.25">
      <c r="A31" s="221"/>
      <c r="B31" s="237" t="s">
        <v>176</v>
      </c>
      <c r="C31" s="129">
        <v>46</v>
      </c>
      <c r="D31" s="130">
        <v>490</v>
      </c>
      <c r="E31" s="177"/>
      <c r="F31" s="170" t="s">
        <v>136</v>
      </c>
      <c r="G31" s="173"/>
      <c r="H31" s="172" t="s">
        <v>136</v>
      </c>
      <c r="I31" s="210"/>
    </row>
    <row r="32" spans="1:9" x14ac:dyDescent="0.25">
      <c r="A32" s="221"/>
      <c r="B32" s="237" t="s">
        <v>177</v>
      </c>
      <c r="C32" s="129">
        <v>47</v>
      </c>
      <c r="D32" s="130"/>
      <c r="E32" s="177"/>
      <c r="F32" s="170">
        <v>6.0309999999999999E-3</v>
      </c>
      <c r="G32" s="173"/>
      <c r="H32" s="172">
        <v>5.463E-3</v>
      </c>
      <c r="I32" s="210"/>
    </row>
    <row r="33" spans="1:9" x14ac:dyDescent="0.25">
      <c r="A33" s="221"/>
      <c r="B33" s="237" t="s">
        <v>178</v>
      </c>
      <c r="C33" s="129">
        <v>48</v>
      </c>
      <c r="D33" s="130"/>
      <c r="E33" s="177"/>
      <c r="F33" s="170">
        <v>8.6083999999999994E-2</v>
      </c>
      <c r="G33" s="173"/>
      <c r="H33" s="172">
        <v>7.7978000000000006E-2</v>
      </c>
      <c r="I33" s="210"/>
    </row>
    <row r="34" spans="1:9" x14ac:dyDescent="0.25">
      <c r="A34" s="221"/>
      <c r="B34" s="237" t="s">
        <v>179</v>
      </c>
      <c r="C34" s="129">
        <v>49</v>
      </c>
      <c r="D34" s="130"/>
      <c r="E34" s="177"/>
      <c r="F34" s="170">
        <v>1.8572000000000002E-2</v>
      </c>
      <c r="G34" s="173"/>
      <c r="H34" s="172">
        <v>1.6823000000000001E-2</v>
      </c>
      <c r="I34" s="210"/>
    </row>
    <row r="35" spans="1:9" x14ac:dyDescent="0.25">
      <c r="A35" s="221"/>
      <c r="B35" s="237" t="s">
        <v>180</v>
      </c>
      <c r="C35" s="129">
        <v>51</v>
      </c>
      <c r="D35" s="130"/>
      <c r="E35" s="177"/>
      <c r="F35" s="170">
        <v>3.5969999999999999E-3</v>
      </c>
      <c r="G35" s="173"/>
      <c r="H35" s="172">
        <v>3.258E-3</v>
      </c>
      <c r="I35" s="210"/>
    </row>
    <row r="36" spans="1:9" x14ac:dyDescent="0.25">
      <c r="A36" s="221"/>
      <c r="B36" s="237" t="s">
        <v>181</v>
      </c>
      <c r="C36" s="129">
        <v>52</v>
      </c>
      <c r="D36" s="130"/>
      <c r="E36" s="177"/>
      <c r="F36" s="170">
        <v>7.3502999999999999E-2</v>
      </c>
      <c r="G36" s="173"/>
      <c r="H36" s="172">
        <v>6.6582000000000002E-2</v>
      </c>
      <c r="I36" s="210"/>
    </row>
    <row r="37" spans="1:9" x14ac:dyDescent="0.25">
      <c r="A37" s="221"/>
      <c r="B37" s="237" t="s">
        <v>182</v>
      </c>
      <c r="C37" s="129">
        <v>53</v>
      </c>
      <c r="D37" s="130"/>
      <c r="E37" s="177"/>
      <c r="F37" s="170">
        <v>4.3777999999999997E-2</v>
      </c>
      <c r="G37" s="173"/>
      <c r="H37" s="172">
        <v>3.9655999999999997E-2</v>
      </c>
      <c r="I37" s="210"/>
    </row>
    <row r="38" spans="1:9" x14ac:dyDescent="0.25">
      <c r="A38" s="221"/>
      <c r="B38" s="237" t="s">
        <v>183</v>
      </c>
      <c r="C38" s="129">
        <v>55</v>
      </c>
      <c r="D38" s="130"/>
      <c r="E38" s="177"/>
      <c r="F38" s="170">
        <v>8.5899999999999995E-4</v>
      </c>
      <c r="G38" s="173"/>
      <c r="H38" s="172">
        <v>7.7800000000000005E-4</v>
      </c>
      <c r="I38" s="210"/>
    </row>
    <row r="39" spans="1:9" x14ac:dyDescent="0.25">
      <c r="A39" s="221"/>
      <c r="B39" s="237" t="s">
        <v>184</v>
      </c>
      <c r="C39" s="129">
        <v>56</v>
      </c>
      <c r="D39" s="130"/>
      <c r="E39" s="177"/>
      <c r="F39" s="170">
        <v>1.6869999999999999E-3</v>
      </c>
      <c r="G39" s="173"/>
      <c r="H39" s="172">
        <v>1.5280000000000001E-3</v>
      </c>
      <c r="I39" s="210"/>
    </row>
    <row r="40" spans="1:9" x14ac:dyDescent="0.25">
      <c r="A40" s="221"/>
      <c r="B40" s="237" t="s">
        <v>185</v>
      </c>
      <c r="C40" s="129">
        <v>61</v>
      </c>
      <c r="D40" s="130"/>
      <c r="E40" s="177"/>
      <c r="F40" s="170">
        <v>3.9779999999999998E-3</v>
      </c>
      <c r="G40" s="173"/>
      <c r="H40" s="172">
        <v>3.6029999999999999E-3</v>
      </c>
      <c r="I40" s="210"/>
    </row>
    <row r="41" spans="1:9" x14ac:dyDescent="0.25">
      <c r="A41" s="221"/>
      <c r="B41" s="237" t="s">
        <v>186</v>
      </c>
      <c r="C41" s="129">
        <v>62</v>
      </c>
      <c r="D41" s="130"/>
      <c r="E41" s="177"/>
      <c r="F41" s="170">
        <v>0.141016</v>
      </c>
      <c r="G41" s="173"/>
      <c r="H41" s="172">
        <v>0.12773799999999999</v>
      </c>
      <c r="I41" s="210"/>
    </row>
    <row r="42" spans="1:9" x14ac:dyDescent="0.25">
      <c r="A42" s="221"/>
      <c r="B42" s="237" t="s">
        <v>187</v>
      </c>
      <c r="C42" s="129">
        <v>64</v>
      </c>
      <c r="D42" s="130"/>
      <c r="E42" s="177"/>
      <c r="F42" s="170">
        <v>3.4283000000000001E-2</v>
      </c>
      <c r="G42" s="173"/>
      <c r="H42" s="172">
        <v>3.1054999999999999E-2</v>
      </c>
      <c r="I42" s="210"/>
    </row>
    <row r="43" spans="1:9" x14ac:dyDescent="0.25">
      <c r="A43" s="221"/>
      <c r="B43" s="237" t="s">
        <v>188</v>
      </c>
      <c r="C43" s="129">
        <v>65</v>
      </c>
      <c r="D43" s="130"/>
      <c r="E43" s="177"/>
      <c r="F43" s="170">
        <v>0.25466100000000003</v>
      </c>
      <c r="G43" s="173"/>
      <c r="H43" s="172">
        <v>0.230682</v>
      </c>
      <c r="I43" s="210"/>
    </row>
    <row r="44" spans="1:9" x14ac:dyDescent="0.25">
      <c r="A44" s="221"/>
      <c r="B44" s="237" t="s">
        <v>189</v>
      </c>
      <c r="C44" s="129">
        <v>66</v>
      </c>
      <c r="D44" s="130"/>
      <c r="E44" s="177"/>
      <c r="F44" s="170">
        <v>1.4419999999999999E-3</v>
      </c>
      <c r="G44" s="173"/>
      <c r="H44" s="172">
        <v>1.3060000000000001E-3</v>
      </c>
      <c r="I44" s="210"/>
    </row>
    <row r="45" spans="1:9" x14ac:dyDescent="0.25">
      <c r="A45" s="221"/>
      <c r="B45" s="237" t="s">
        <v>190</v>
      </c>
      <c r="C45" s="129">
        <v>67</v>
      </c>
      <c r="D45" s="130"/>
      <c r="E45" s="177"/>
      <c r="F45" s="170">
        <v>7.6199999999999998E-4</v>
      </c>
      <c r="G45" s="173"/>
      <c r="H45" s="172">
        <v>6.8999999999999997E-4</v>
      </c>
      <c r="I45" s="210"/>
    </row>
    <row r="46" spans="1:9" x14ac:dyDescent="0.25">
      <c r="A46" s="221"/>
      <c r="B46" s="237" t="s">
        <v>191</v>
      </c>
      <c r="C46" s="129">
        <v>69</v>
      </c>
      <c r="D46" s="130"/>
      <c r="E46" s="177"/>
      <c r="F46" s="170">
        <v>2.3410000000000002E-3</v>
      </c>
      <c r="G46" s="173"/>
      <c r="H46" s="172">
        <v>2.1210000000000001E-3</v>
      </c>
      <c r="I46" s="210"/>
    </row>
    <row r="47" spans="1:9" x14ac:dyDescent="0.25">
      <c r="A47" s="221"/>
      <c r="B47" s="237" t="s">
        <v>192</v>
      </c>
      <c r="C47" s="129">
        <v>71</v>
      </c>
      <c r="D47" s="130"/>
      <c r="E47" s="177"/>
      <c r="F47" s="170">
        <v>4.8700000000000002E-3</v>
      </c>
      <c r="G47" s="173"/>
      <c r="H47" s="172">
        <v>4.411E-3</v>
      </c>
      <c r="I47" s="210"/>
    </row>
    <row r="48" spans="1:9" x14ac:dyDescent="0.25">
      <c r="A48" s="221"/>
      <c r="B48" s="237" t="s">
        <v>193</v>
      </c>
      <c r="C48" s="129">
        <v>72</v>
      </c>
      <c r="D48" s="130"/>
      <c r="E48" s="177"/>
      <c r="F48" s="170">
        <v>0.46015</v>
      </c>
      <c r="G48" s="173"/>
      <c r="H48" s="172">
        <v>0.416821</v>
      </c>
      <c r="I48" s="210"/>
    </row>
    <row r="49" spans="1:9" x14ac:dyDescent="0.25">
      <c r="A49" s="221"/>
      <c r="B49" s="237" t="s">
        <v>194</v>
      </c>
      <c r="C49" s="129">
        <v>73</v>
      </c>
      <c r="D49" s="130"/>
      <c r="E49" s="177"/>
      <c r="F49" s="170">
        <v>5.1399999999999996E-3</v>
      </c>
      <c r="G49" s="173"/>
      <c r="H49" s="172">
        <v>4.6560000000000004E-3</v>
      </c>
      <c r="I49" s="210"/>
    </row>
    <row r="50" spans="1:9" x14ac:dyDescent="0.25">
      <c r="A50" s="221"/>
      <c r="B50" s="237" t="s">
        <v>195</v>
      </c>
      <c r="C50" s="129">
        <v>74</v>
      </c>
      <c r="D50" s="130" t="s">
        <v>2</v>
      </c>
      <c r="E50" s="177"/>
      <c r="F50" s="170">
        <v>4.718E-3</v>
      </c>
      <c r="G50" s="173"/>
      <c r="H50" s="172">
        <v>4.274E-3</v>
      </c>
      <c r="I50" s="210"/>
    </row>
    <row r="51" spans="1:9" x14ac:dyDescent="0.25">
      <c r="A51" s="221"/>
      <c r="B51" s="237" t="s">
        <v>196</v>
      </c>
      <c r="C51" s="129">
        <v>76</v>
      </c>
      <c r="D51" s="130"/>
      <c r="E51" s="177"/>
      <c r="F51" s="170">
        <v>2.9725999999999999E-2</v>
      </c>
      <c r="G51" s="173"/>
      <c r="H51" s="172">
        <v>2.6927E-2</v>
      </c>
      <c r="I51" s="210"/>
    </row>
    <row r="52" spans="1:9" x14ac:dyDescent="0.25">
      <c r="A52" s="221"/>
      <c r="B52" s="237" t="s">
        <v>197</v>
      </c>
      <c r="C52" s="129">
        <v>78</v>
      </c>
      <c r="D52" s="130">
        <v>490</v>
      </c>
      <c r="E52" s="177"/>
      <c r="F52" s="170" t="s">
        <v>136</v>
      </c>
      <c r="G52" s="173"/>
      <c r="H52" s="172" t="s">
        <v>136</v>
      </c>
      <c r="I52" s="210"/>
    </row>
    <row r="53" spans="1:9" x14ac:dyDescent="0.25">
      <c r="A53" s="221"/>
      <c r="B53" s="237" t="s">
        <v>198</v>
      </c>
      <c r="C53" s="129">
        <v>81</v>
      </c>
      <c r="D53" s="130"/>
      <c r="E53" s="177"/>
      <c r="F53" s="170">
        <v>4.4200000000000001E-4</v>
      </c>
      <c r="G53" s="173"/>
      <c r="H53" s="172">
        <v>4.0000000000000002E-4</v>
      </c>
      <c r="I53" s="210"/>
    </row>
    <row r="54" spans="1:9" x14ac:dyDescent="0.25">
      <c r="A54" s="221"/>
      <c r="B54" s="237" t="s">
        <v>199</v>
      </c>
      <c r="C54" s="129">
        <v>82</v>
      </c>
      <c r="D54" s="130"/>
      <c r="E54" s="177"/>
      <c r="F54" s="170">
        <v>5.8925999999999999E-2</v>
      </c>
      <c r="G54" s="173"/>
      <c r="H54" s="172">
        <v>5.3377000000000001E-2</v>
      </c>
      <c r="I54" s="210"/>
    </row>
    <row r="55" spans="1:9" x14ac:dyDescent="0.25">
      <c r="A55" s="221"/>
      <c r="B55" s="237" t="s">
        <v>200</v>
      </c>
      <c r="C55" s="129">
        <v>86</v>
      </c>
      <c r="D55" s="130"/>
      <c r="E55" s="177"/>
      <c r="F55" s="170">
        <v>0.171044</v>
      </c>
      <c r="G55" s="173"/>
      <c r="H55" s="172">
        <v>0.15493799999999999</v>
      </c>
      <c r="I55" s="210"/>
    </row>
    <row r="56" spans="1:9" x14ac:dyDescent="0.25">
      <c r="A56" s="221"/>
      <c r="B56" s="237" t="s">
        <v>201</v>
      </c>
      <c r="C56" s="129">
        <v>88</v>
      </c>
      <c r="D56" s="130"/>
      <c r="E56" s="177"/>
      <c r="F56" s="170">
        <v>9.8687999999999998E-2</v>
      </c>
      <c r="G56" s="173"/>
      <c r="H56" s="172">
        <v>8.9395000000000002E-2</v>
      </c>
      <c r="I56" s="210"/>
    </row>
    <row r="57" spans="1:9" x14ac:dyDescent="0.25">
      <c r="A57" s="221"/>
      <c r="B57" s="237" t="s">
        <v>202</v>
      </c>
      <c r="C57" s="129">
        <v>89</v>
      </c>
      <c r="D57" s="130"/>
      <c r="E57" s="177"/>
      <c r="F57" s="170">
        <v>1.3705999999999999E-2</v>
      </c>
      <c r="G57" s="173"/>
      <c r="H57" s="172">
        <v>1.2415000000000001E-2</v>
      </c>
      <c r="I57" s="210"/>
    </row>
    <row r="58" spans="1:9" x14ac:dyDescent="0.25">
      <c r="A58" s="221"/>
      <c r="B58" s="237" t="s">
        <v>203</v>
      </c>
      <c r="C58" s="129">
        <v>92</v>
      </c>
      <c r="D58" s="130"/>
      <c r="E58" s="177"/>
      <c r="F58" s="170">
        <v>4.446E-2</v>
      </c>
      <c r="G58" s="173"/>
      <c r="H58" s="172">
        <v>4.0273999999999997E-2</v>
      </c>
      <c r="I58" s="210"/>
    </row>
    <row r="59" spans="1:9" x14ac:dyDescent="0.25">
      <c r="A59" s="221"/>
      <c r="B59" s="237" t="s">
        <v>204</v>
      </c>
      <c r="C59" s="129">
        <v>93</v>
      </c>
      <c r="D59" s="130"/>
      <c r="E59" s="177"/>
      <c r="F59" s="170">
        <v>3.1736E-2</v>
      </c>
      <c r="G59" s="173"/>
      <c r="H59" s="172">
        <v>2.8747999999999999E-2</v>
      </c>
      <c r="I59" s="210"/>
    </row>
    <row r="60" spans="1:9" x14ac:dyDescent="0.25">
      <c r="A60" s="221"/>
      <c r="B60" s="237" t="s">
        <v>205</v>
      </c>
      <c r="C60" s="129">
        <v>94</v>
      </c>
      <c r="D60" s="130"/>
      <c r="E60" s="177"/>
      <c r="F60" s="170">
        <v>1.6049999999999998E-2</v>
      </c>
      <c r="G60" s="173"/>
      <c r="H60" s="172">
        <v>1.4539E-2</v>
      </c>
      <c r="I60" s="210"/>
    </row>
    <row r="61" spans="1:9" x14ac:dyDescent="0.25">
      <c r="A61" s="221"/>
      <c r="B61" s="237" t="s">
        <v>206</v>
      </c>
      <c r="C61" s="129">
        <v>96</v>
      </c>
      <c r="D61" s="130"/>
      <c r="E61" s="177"/>
      <c r="F61" s="170">
        <v>3.4028999999999997E-2</v>
      </c>
      <c r="G61" s="173"/>
      <c r="H61" s="172">
        <v>3.0825000000000002E-2</v>
      </c>
      <c r="I61" s="210"/>
    </row>
    <row r="62" spans="1:9" x14ac:dyDescent="0.25">
      <c r="A62" s="221"/>
      <c r="B62" s="237" t="s">
        <v>207</v>
      </c>
      <c r="C62" s="129">
        <v>97</v>
      </c>
      <c r="D62" s="130"/>
      <c r="E62" s="177"/>
      <c r="F62" s="170">
        <v>3.6970000000000002E-3</v>
      </c>
      <c r="G62" s="173"/>
      <c r="H62" s="172">
        <v>3.349E-3</v>
      </c>
      <c r="I62" s="210"/>
    </row>
    <row r="63" spans="1:9" x14ac:dyDescent="0.25">
      <c r="A63" s="221"/>
      <c r="B63" s="237" t="s">
        <v>208</v>
      </c>
      <c r="C63" s="129">
        <v>101</v>
      </c>
      <c r="D63" s="130"/>
      <c r="E63" s="177"/>
      <c r="F63" s="170">
        <v>1.735E-3</v>
      </c>
      <c r="G63" s="173"/>
      <c r="H63" s="172">
        <v>1.572E-3</v>
      </c>
      <c r="I63" s="210"/>
    </row>
    <row r="64" spans="1:9" x14ac:dyDescent="0.25">
      <c r="A64" s="221"/>
      <c r="B64" s="237" t="s">
        <v>209</v>
      </c>
      <c r="C64" s="129">
        <v>103</v>
      </c>
      <c r="D64" s="130"/>
      <c r="E64" s="177"/>
      <c r="F64" s="170">
        <v>3.359E-3</v>
      </c>
      <c r="G64" s="173"/>
      <c r="H64" s="172">
        <v>3.0430000000000001E-3</v>
      </c>
      <c r="I64" s="210"/>
    </row>
    <row r="65" spans="1:9" x14ac:dyDescent="0.25">
      <c r="A65" s="221"/>
      <c r="B65" s="237" t="s">
        <v>210</v>
      </c>
      <c r="C65" s="129">
        <v>105</v>
      </c>
      <c r="D65" s="130"/>
      <c r="E65" s="177"/>
      <c r="F65" s="170">
        <v>6.2170000000000003E-3</v>
      </c>
      <c r="G65" s="173"/>
      <c r="H65" s="172">
        <v>5.6319999999999999E-3</v>
      </c>
      <c r="I65" s="210"/>
    </row>
    <row r="66" spans="1:9" x14ac:dyDescent="0.25">
      <c r="A66" s="221"/>
      <c r="B66" s="237" t="s">
        <v>211</v>
      </c>
      <c r="C66" s="129">
        <v>106</v>
      </c>
      <c r="D66" s="130"/>
      <c r="E66" s="177"/>
      <c r="F66" s="170">
        <v>4.4200000000000001E-4</v>
      </c>
      <c r="G66" s="173"/>
      <c r="H66" s="172">
        <v>4.0000000000000002E-4</v>
      </c>
      <c r="I66" s="210"/>
    </row>
    <row r="67" spans="1:9" x14ac:dyDescent="0.25">
      <c r="A67" s="221"/>
      <c r="B67" s="237" t="s">
        <v>650</v>
      </c>
      <c r="C67" s="129">
        <v>112</v>
      </c>
      <c r="D67" s="130"/>
      <c r="E67" s="177"/>
      <c r="F67" s="170">
        <v>9.0390000000000002E-3</v>
      </c>
      <c r="G67" s="173"/>
      <c r="H67" s="172">
        <v>8.1880000000000008E-3</v>
      </c>
      <c r="I67" s="210"/>
    </row>
    <row r="68" spans="1:9" x14ac:dyDescent="0.25">
      <c r="A68" s="221"/>
      <c r="B68" s="237" t="s">
        <v>212</v>
      </c>
      <c r="C68" s="129">
        <v>119</v>
      </c>
      <c r="D68" s="130"/>
      <c r="E68" s="177"/>
      <c r="F68" s="170">
        <v>4.2810000000000001E-3</v>
      </c>
      <c r="G68" s="173"/>
      <c r="H68" s="172">
        <v>3.8779999999999999E-3</v>
      </c>
      <c r="I68" s="210"/>
    </row>
    <row r="69" spans="1:9" x14ac:dyDescent="0.25">
      <c r="A69" s="221"/>
      <c r="B69" s="237" t="s">
        <v>213</v>
      </c>
      <c r="C69" s="129">
        <v>122</v>
      </c>
      <c r="D69" s="130"/>
      <c r="E69" s="177"/>
      <c r="F69" s="170">
        <v>1.2897E-2</v>
      </c>
      <c r="G69" s="173"/>
      <c r="H69" s="172">
        <v>1.1683000000000001E-2</v>
      </c>
      <c r="I69" s="210"/>
    </row>
    <row r="70" spans="1:9" x14ac:dyDescent="0.25">
      <c r="A70" s="221"/>
      <c r="B70" s="237" t="s">
        <v>613</v>
      </c>
      <c r="C70" s="129">
        <v>127</v>
      </c>
      <c r="D70" s="130"/>
      <c r="E70" s="177"/>
      <c r="F70" s="170">
        <v>2.0730000000000002E-3</v>
      </c>
      <c r="G70" s="173"/>
      <c r="H70" s="172">
        <v>1.8779999999999999E-3</v>
      </c>
      <c r="I70" s="210"/>
    </row>
    <row r="71" spans="1:9" x14ac:dyDescent="0.25">
      <c r="A71" s="221"/>
      <c r="B71" s="237" t="s">
        <v>214</v>
      </c>
      <c r="C71" s="129">
        <v>128</v>
      </c>
      <c r="D71" s="130"/>
      <c r="E71" s="177"/>
      <c r="F71" s="170">
        <v>1.1789999999999999E-3</v>
      </c>
      <c r="G71" s="173"/>
      <c r="H71" s="172">
        <v>1.0679999999999999E-3</v>
      </c>
      <c r="I71" s="210"/>
    </row>
    <row r="72" spans="1:9" x14ac:dyDescent="0.25">
      <c r="A72" s="221"/>
      <c r="B72" s="237" t="s">
        <v>215</v>
      </c>
      <c r="C72" s="129">
        <v>131</v>
      </c>
      <c r="D72" s="130"/>
      <c r="E72" s="177"/>
      <c r="F72" s="170">
        <v>4.4200000000000001E-4</v>
      </c>
      <c r="G72" s="173"/>
      <c r="H72" s="172">
        <v>4.0000000000000002E-4</v>
      </c>
      <c r="I72" s="210"/>
    </row>
    <row r="73" spans="1:9" x14ac:dyDescent="0.25">
      <c r="A73" s="221"/>
      <c r="B73" s="237" t="s">
        <v>216</v>
      </c>
      <c r="C73" s="129">
        <v>132</v>
      </c>
      <c r="D73" s="130"/>
      <c r="E73" s="177"/>
      <c r="F73" s="170">
        <v>4.4200000000000001E-4</v>
      </c>
      <c r="G73" s="173"/>
      <c r="H73" s="172">
        <v>4.0000000000000002E-4</v>
      </c>
      <c r="I73" s="210"/>
    </row>
    <row r="74" spans="1:9" x14ac:dyDescent="0.25">
      <c r="A74" s="221"/>
      <c r="B74" s="237" t="s">
        <v>217</v>
      </c>
      <c r="C74" s="129">
        <v>137</v>
      </c>
      <c r="D74" s="130"/>
      <c r="E74" s="177"/>
      <c r="F74" s="170">
        <v>4.5498999999999998E-2</v>
      </c>
      <c r="G74" s="173"/>
      <c r="H74" s="172">
        <v>4.1215000000000002E-2</v>
      </c>
      <c r="I74" s="210"/>
    </row>
    <row r="75" spans="1:9" x14ac:dyDescent="0.25">
      <c r="A75" s="221"/>
      <c r="B75" s="237" t="s">
        <v>614</v>
      </c>
      <c r="C75" s="129">
        <v>138</v>
      </c>
      <c r="D75" s="130"/>
      <c r="E75" s="177"/>
      <c r="F75" s="170">
        <v>4.3239999999999997E-3</v>
      </c>
      <c r="G75" s="173"/>
      <c r="H75" s="172">
        <v>3.9170000000000003E-3</v>
      </c>
      <c r="I75" s="210"/>
    </row>
    <row r="76" spans="1:9" x14ac:dyDescent="0.25">
      <c r="A76" s="221"/>
      <c r="B76" s="237" t="s">
        <v>218</v>
      </c>
      <c r="C76" s="129">
        <v>139</v>
      </c>
      <c r="D76" s="130"/>
      <c r="E76" s="177"/>
      <c r="F76" s="170">
        <v>8.8000000000000003E-4</v>
      </c>
      <c r="G76" s="173"/>
      <c r="H76" s="172">
        <v>7.9699999999999997E-4</v>
      </c>
      <c r="I76" s="210"/>
    </row>
    <row r="77" spans="1:9" x14ac:dyDescent="0.25">
      <c r="A77" s="221"/>
      <c r="B77" s="237" t="s">
        <v>219</v>
      </c>
      <c r="C77" s="129">
        <v>142</v>
      </c>
      <c r="D77" s="130"/>
      <c r="E77" s="177"/>
      <c r="F77" s="170">
        <v>7.123E-3</v>
      </c>
      <c r="G77" s="173"/>
      <c r="H77" s="172">
        <v>6.4520000000000003E-3</v>
      </c>
      <c r="I77" s="210"/>
    </row>
    <row r="78" spans="1:9" x14ac:dyDescent="0.25">
      <c r="A78" s="221"/>
      <c r="B78" s="237" t="s">
        <v>220</v>
      </c>
      <c r="C78" s="129">
        <v>143</v>
      </c>
      <c r="D78" s="130"/>
      <c r="E78" s="177"/>
      <c r="F78" s="170">
        <v>5.8299999999999997E-4</v>
      </c>
      <c r="G78" s="173"/>
      <c r="H78" s="172">
        <v>5.2800000000000004E-4</v>
      </c>
      <c r="I78" s="210"/>
    </row>
    <row r="79" spans="1:9" x14ac:dyDescent="0.25">
      <c r="A79" s="221"/>
      <c r="B79" s="237" t="s">
        <v>221</v>
      </c>
      <c r="C79" s="129">
        <v>146</v>
      </c>
      <c r="D79" s="130"/>
      <c r="E79" s="177"/>
      <c r="F79" s="170">
        <v>1.1587999999999999E-2</v>
      </c>
      <c r="G79" s="173"/>
      <c r="H79" s="172">
        <v>1.0496999999999999E-2</v>
      </c>
      <c r="I79" s="210"/>
    </row>
    <row r="80" spans="1:9" x14ac:dyDescent="0.25">
      <c r="A80" s="221"/>
      <c r="B80" s="237" t="s">
        <v>222</v>
      </c>
      <c r="C80" s="129">
        <v>149</v>
      </c>
      <c r="D80" s="130"/>
      <c r="E80" s="177"/>
      <c r="F80" s="170">
        <v>3.2179999999999999E-3</v>
      </c>
      <c r="G80" s="173"/>
      <c r="H80" s="172">
        <v>2.9150000000000001E-3</v>
      </c>
      <c r="I80" s="210"/>
    </row>
    <row r="81" spans="1:9" x14ac:dyDescent="0.25">
      <c r="A81" s="221"/>
      <c r="B81" s="237" t="s">
        <v>137</v>
      </c>
      <c r="C81" s="129">
        <v>150</v>
      </c>
      <c r="D81" s="130">
        <v>157</v>
      </c>
      <c r="E81" s="177"/>
      <c r="F81" s="170" t="s">
        <v>136</v>
      </c>
      <c r="G81" s="173"/>
      <c r="H81" s="172" t="s">
        <v>136</v>
      </c>
      <c r="I81" s="210"/>
    </row>
    <row r="82" spans="1:9" x14ac:dyDescent="0.25">
      <c r="A82" s="221"/>
      <c r="B82" s="237" t="s">
        <v>223</v>
      </c>
      <c r="C82" s="129">
        <v>151</v>
      </c>
      <c r="D82" s="130"/>
      <c r="E82" s="177"/>
      <c r="F82" s="170">
        <v>0.120002</v>
      </c>
      <c r="G82" s="173"/>
      <c r="H82" s="172">
        <v>0.10870199999999999</v>
      </c>
      <c r="I82" s="210"/>
    </row>
    <row r="83" spans="1:9" x14ac:dyDescent="0.25">
      <c r="A83" s="221"/>
      <c r="B83" s="237" t="s">
        <v>453</v>
      </c>
      <c r="C83" s="129">
        <v>153</v>
      </c>
      <c r="D83" s="130"/>
      <c r="E83" s="177"/>
      <c r="F83" s="170">
        <v>3.2037999999999997E-2</v>
      </c>
      <c r="G83" s="173"/>
      <c r="H83" s="172">
        <v>2.9021000000000002E-2</v>
      </c>
      <c r="I83" s="210"/>
    </row>
    <row r="84" spans="1:9" x14ac:dyDescent="0.25">
      <c r="A84" s="221"/>
      <c r="B84" s="237" t="s">
        <v>224</v>
      </c>
      <c r="C84" s="129">
        <v>154</v>
      </c>
      <c r="D84" s="130"/>
      <c r="E84" s="177"/>
      <c r="F84" s="170">
        <v>6.5399999999999996E-4</v>
      </c>
      <c r="G84" s="173"/>
      <c r="H84" s="172">
        <v>5.9199999999999997E-4</v>
      </c>
      <c r="I84" s="210"/>
    </row>
    <row r="85" spans="1:9" x14ac:dyDescent="0.25">
      <c r="A85" s="221"/>
      <c r="B85" s="237" t="s">
        <v>225</v>
      </c>
      <c r="C85" s="129">
        <v>155</v>
      </c>
      <c r="D85" s="130"/>
      <c r="E85" s="177"/>
      <c r="F85" s="170">
        <v>9.0300000000000005E-4</v>
      </c>
      <c r="G85" s="173"/>
      <c r="H85" s="172">
        <v>8.1800000000000004E-4</v>
      </c>
      <c r="I85" s="210"/>
    </row>
    <row r="86" spans="1:9" x14ac:dyDescent="0.25">
      <c r="A86" s="221"/>
      <c r="B86" s="237" t="s">
        <v>226</v>
      </c>
      <c r="C86" s="129">
        <v>156</v>
      </c>
      <c r="D86" s="130"/>
      <c r="E86" s="177"/>
      <c r="F86" s="170">
        <v>7.6199999999999998E-4</v>
      </c>
      <c r="G86" s="173"/>
      <c r="H86" s="172">
        <v>6.8999999999999997E-4</v>
      </c>
      <c r="I86" s="210"/>
    </row>
    <row r="87" spans="1:9" x14ac:dyDescent="0.25">
      <c r="A87" s="221"/>
      <c r="B87" s="237" t="s">
        <v>227</v>
      </c>
      <c r="C87" s="129">
        <v>157</v>
      </c>
      <c r="D87" s="130"/>
      <c r="E87" s="177"/>
      <c r="F87" s="170">
        <v>4.4200000000000001E-4</v>
      </c>
      <c r="G87" s="173"/>
      <c r="H87" s="172">
        <v>4.0000000000000002E-4</v>
      </c>
      <c r="I87" s="210"/>
    </row>
    <row r="88" spans="1:9" x14ac:dyDescent="0.25">
      <c r="A88" s="221"/>
      <c r="B88" s="237" t="s">
        <v>228</v>
      </c>
      <c r="C88" s="129">
        <v>158</v>
      </c>
      <c r="D88" s="130"/>
      <c r="E88" s="177"/>
      <c r="F88" s="170">
        <v>1.2880000000000001E-3</v>
      </c>
      <c r="G88" s="173"/>
      <c r="H88" s="172">
        <v>1.1670000000000001E-3</v>
      </c>
      <c r="I88" s="210"/>
    </row>
    <row r="89" spans="1:9" x14ac:dyDescent="0.25">
      <c r="A89" s="221"/>
      <c r="B89" s="237" t="s">
        <v>229</v>
      </c>
      <c r="C89" s="129">
        <v>164</v>
      </c>
      <c r="D89" s="130">
        <v>490</v>
      </c>
      <c r="E89" s="177"/>
      <c r="F89" s="170" t="s">
        <v>136</v>
      </c>
      <c r="G89" s="173"/>
      <c r="H89" s="172" t="s">
        <v>136</v>
      </c>
      <c r="I89" s="210"/>
    </row>
    <row r="90" spans="1:9" x14ac:dyDescent="0.25">
      <c r="A90" s="221"/>
      <c r="B90" s="237" t="s">
        <v>230</v>
      </c>
      <c r="C90" s="129">
        <v>165</v>
      </c>
      <c r="D90" s="130">
        <v>490</v>
      </c>
      <c r="E90" s="177"/>
      <c r="F90" s="170" t="s">
        <v>136</v>
      </c>
      <c r="G90" s="173"/>
      <c r="H90" s="172" t="s">
        <v>136</v>
      </c>
      <c r="I90" s="210"/>
    </row>
    <row r="91" spans="1:9" x14ac:dyDescent="0.25">
      <c r="A91" s="221"/>
      <c r="B91" s="237" t="s">
        <v>231</v>
      </c>
      <c r="C91" s="129">
        <v>179</v>
      </c>
      <c r="D91" s="130"/>
      <c r="E91" s="177"/>
      <c r="F91" s="170">
        <v>4.4200000000000001E-4</v>
      </c>
      <c r="G91" s="173"/>
      <c r="H91" s="172">
        <v>4.0000000000000002E-4</v>
      </c>
      <c r="I91" s="210"/>
    </row>
    <row r="92" spans="1:9" x14ac:dyDescent="0.25">
      <c r="A92" s="221"/>
      <c r="B92" s="237" t="s">
        <v>233</v>
      </c>
      <c r="C92" s="129">
        <v>181</v>
      </c>
      <c r="D92" s="130"/>
      <c r="E92" s="177"/>
      <c r="F92" s="170">
        <v>6.1200000000000002E-4</v>
      </c>
      <c r="G92" s="173"/>
      <c r="H92" s="172">
        <v>5.5400000000000002E-4</v>
      </c>
      <c r="I92" s="210"/>
    </row>
    <row r="93" spans="1:9" x14ac:dyDescent="0.25">
      <c r="A93" s="221"/>
      <c r="B93" s="237" t="s">
        <v>234</v>
      </c>
      <c r="C93" s="129">
        <v>182</v>
      </c>
      <c r="D93" s="130"/>
      <c r="E93" s="177"/>
      <c r="F93" s="170">
        <v>1.8889E-2</v>
      </c>
      <c r="G93" s="173"/>
      <c r="H93" s="172">
        <v>1.711E-2</v>
      </c>
      <c r="I93" s="210"/>
    </row>
    <row r="94" spans="1:9" x14ac:dyDescent="0.25">
      <c r="A94" s="221"/>
      <c r="B94" s="237" t="s">
        <v>235</v>
      </c>
      <c r="C94" s="129">
        <v>183</v>
      </c>
      <c r="D94" s="130"/>
      <c r="E94" s="177"/>
      <c r="F94" s="170">
        <v>1.0078E-2</v>
      </c>
      <c r="G94" s="173"/>
      <c r="H94" s="172">
        <v>9.129E-3</v>
      </c>
      <c r="I94" s="210"/>
    </row>
    <row r="95" spans="1:9" x14ac:dyDescent="0.25">
      <c r="A95" s="221"/>
      <c r="B95" s="237" t="s">
        <v>236</v>
      </c>
      <c r="C95" s="129">
        <v>184</v>
      </c>
      <c r="D95" s="130"/>
      <c r="E95" s="177"/>
      <c r="F95" s="170">
        <v>4.8280999999999998E-2</v>
      </c>
      <c r="G95" s="173"/>
      <c r="H95" s="172">
        <v>4.3735000000000003E-2</v>
      </c>
      <c r="I95" s="210"/>
    </row>
    <row r="96" spans="1:9" x14ac:dyDescent="0.25">
      <c r="A96" s="221"/>
      <c r="B96" s="237" t="s">
        <v>237</v>
      </c>
      <c r="C96" s="129">
        <v>185</v>
      </c>
      <c r="D96" s="130"/>
      <c r="E96" s="177"/>
      <c r="F96" s="170">
        <v>6.0860000000000003E-3</v>
      </c>
      <c r="G96" s="173"/>
      <c r="H96" s="172">
        <v>5.5129999999999997E-3</v>
      </c>
      <c r="I96" s="210"/>
    </row>
    <row r="97" spans="1:9" x14ac:dyDescent="0.25">
      <c r="A97" s="221"/>
      <c r="B97" s="237" t="s">
        <v>238</v>
      </c>
      <c r="C97" s="129">
        <v>186</v>
      </c>
      <c r="D97" s="130"/>
      <c r="E97" s="177"/>
      <c r="F97" s="170">
        <v>2.6380000000000002E-3</v>
      </c>
      <c r="G97" s="173"/>
      <c r="H97" s="172">
        <v>2.3900000000000002E-3</v>
      </c>
      <c r="I97" s="210"/>
    </row>
    <row r="98" spans="1:9" x14ac:dyDescent="0.25">
      <c r="A98" s="221"/>
      <c r="B98" s="237" t="s">
        <v>239</v>
      </c>
      <c r="C98" s="129">
        <v>189</v>
      </c>
      <c r="D98" s="130"/>
      <c r="E98" s="177"/>
      <c r="F98" s="170">
        <v>8.5640000000000004E-3</v>
      </c>
      <c r="G98" s="173"/>
      <c r="H98" s="172">
        <v>7.7580000000000001E-3</v>
      </c>
      <c r="I98" s="210"/>
    </row>
    <row r="99" spans="1:9" x14ac:dyDescent="0.25">
      <c r="A99" s="221"/>
      <c r="B99" s="237" t="s">
        <v>240</v>
      </c>
      <c r="C99" s="129">
        <v>191</v>
      </c>
      <c r="D99" s="130"/>
      <c r="E99" s="177"/>
      <c r="F99" s="170">
        <v>2.6510000000000001E-3</v>
      </c>
      <c r="G99" s="173"/>
      <c r="H99" s="172">
        <v>2.4009999999999999E-3</v>
      </c>
      <c r="I99" s="210"/>
    </row>
    <row r="100" spans="1:9" x14ac:dyDescent="0.25">
      <c r="A100" s="221"/>
      <c r="B100" s="237" t="s">
        <v>241</v>
      </c>
      <c r="C100" s="129">
        <v>192</v>
      </c>
      <c r="D100" s="130"/>
      <c r="E100" s="177"/>
      <c r="F100" s="170">
        <v>3.7250999999999999E-2</v>
      </c>
      <c r="G100" s="173"/>
      <c r="H100" s="172">
        <v>3.3743000000000002E-2</v>
      </c>
      <c r="I100" s="210"/>
    </row>
    <row r="101" spans="1:9" x14ac:dyDescent="0.25">
      <c r="A101" s="221"/>
      <c r="B101" s="237" t="s">
        <v>242</v>
      </c>
      <c r="C101" s="129">
        <v>193</v>
      </c>
      <c r="D101" s="130"/>
      <c r="E101" s="177"/>
      <c r="F101" s="170">
        <v>1.7788999999999999E-2</v>
      </c>
      <c r="G101" s="173"/>
      <c r="H101" s="172">
        <v>1.6114E-2</v>
      </c>
      <c r="I101" s="210"/>
    </row>
    <row r="102" spans="1:9" x14ac:dyDescent="0.25">
      <c r="A102" s="221"/>
      <c r="B102" s="237" t="s">
        <v>243</v>
      </c>
      <c r="C102" s="129">
        <v>194</v>
      </c>
      <c r="D102" s="130">
        <v>490</v>
      </c>
      <c r="E102" s="177"/>
      <c r="F102" s="170" t="s">
        <v>136</v>
      </c>
      <c r="G102" s="173"/>
      <c r="H102" s="172" t="s">
        <v>136</v>
      </c>
      <c r="I102" s="210"/>
    </row>
    <row r="103" spans="1:9" x14ac:dyDescent="0.25">
      <c r="A103" s="221"/>
      <c r="B103" s="237" t="s">
        <v>244</v>
      </c>
      <c r="C103" s="129">
        <v>195</v>
      </c>
      <c r="D103" s="130"/>
      <c r="E103" s="177"/>
      <c r="F103" s="170">
        <v>1.3258000000000001E-2</v>
      </c>
      <c r="G103" s="173"/>
      <c r="H103" s="172">
        <v>1.201E-2</v>
      </c>
      <c r="I103" s="210"/>
    </row>
    <row r="104" spans="1:9" x14ac:dyDescent="0.25">
      <c r="A104" s="221"/>
      <c r="B104" s="237" t="s">
        <v>245</v>
      </c>
      <c r="C104" s="129">
        <v>196</v>
      </c>
      <c r="D104" s="130"/>
      <c r="E104" s="177"/>
      <c r="F104" s="170">
        <v>4.4200000000000001E-4</v>
      </c>
      <c r="G104" s="173"/>
      <c r="H104" s="172">
        <v>4.0000000000000002E-4</v>
      </c>
      <c r="I104" s="210"/>
    </row>
    <row r="105" spans="1:9" x14ac:dyDescent="0.25">
      <c r="A105" s="221"/>
      <c r="B105" s="237" t="s">
        <v>246</v>
      </c>
      <c r="C105" s="129">
        <v>199</v>
      </c>
      <c r="D105" s="130"/>
      <c r="E105" s="177"/>
      <c r="F105" s="170">
        <v>4.4200000000000001E-4</v>
      </c>
      <c r="G105" s="173"/>
      <c r="H105" s="172">
        <v>4.0000000000000002E-4</v>
      </c>
      <c r="I105" s="210"/>
    </row>
    <row r="106" spans="1:9" x14ac:dyDescent="0.25">
      <c r="A106" s="221"/>
      <c r="B106" s="237" t="s">
        <v>247</v>
      </c>
      <c r="C106" s="129">
        <v>204</v>
      </c>
      <c r="D106" s="130">
        <v>490</v>
      </c>
      <c r="E106" s="177"/>
      <c r="F106" s="170" t="s">
        <v>136</v>
      </c>
      <c r="G106" s="173"/>
      <c r="H106" s="172" t="s">
        <v>136</v>
      </c>
      <c r="I106" s="210"/>
    </row>
    <row r="107" spans="1:9" x14ac:dyDescent="0.25">
      <c r="A107" s="221"/>
      <c r="B107" s="237" t="s">
        <v>248</v>
      </c>
      <c r="C107" s="129">
        <v>209</v>
      </c>
      <c r="D107" s="130"/>
      <c r="E107" s="177"/>
      <c r="F107" s="170">
        <v>2.7118E-2</v>
      </c>
      <c r="G107" s="173"/>
      <c r="H107" s="172">
        <v>2.4565E-2</v>
      </c>
      <c r="I107" s="210"/>
    </row>
    <row r="108" spans="1:9" x14ac:dyDescent="0.25">
      <c r="A108" s="221"/>
      <c r="B108" s="237" t="s">
        <v>249</v>
      </c>
      <c r="C108" s="129">
        <v>211</v>
      </c>
      <c r="D108" s="130"/>
      <c r="E108" s="177"/>
      <c r="F108" s="170">
        <v>2.2049999999999999E-3</v>
      </c>
      <c r="G108" s="173"/>
      <c r="H108" s="172">
        <v>1.9970000000000001E-3</v>
      </c>
      <c r="I108" s="210"/>
    </row>
    <row r="109" spans="1:9" x14ac:dyDescent="0.25">
      <c r="A109" s="221"/>
      <c r="B109" s="237" t="s">
        <v>250</v>
      </c>
      <c r="C109" s="129">
        <v>212</v>
      </c>
      <c r="D109" s="130"/>
      <c r="E109" s="177"/>
      <c r="F109" s="170">
        <v>2.5349999999999999E-3</v>
      </c>
      <c r="G109" s="173"/>
      <c r="H109" s="172">
        <v>2.2959999999999999E-3</v>
      </c>
      <c r="I109" s="210"/>
    </row>
    <row r="110" spans="1:9" x14ac:dyDescent="0.25">
      <c r="A110" s="221"/>
      <c r="B110" s="237" t="s">
        <v>251</v>
      </c>
      <c r="C110" s="129">
        <v>214</v>
      </c>
      <c r="D110" s="130"/>
      <c r="E110" s="177"/>
      <c r="F110" s="170">
        <v>5.7320000000000001E-3</v>
      </c>
      <c r="G110" s="173"/>
      <c r="H110" s="172">
        <v>5.1919999999999996E-3</v>
      </c>
      <c r="I110" s="210"/>
    </row>
    <row r="111" spans="1:9" x14ac:dyDescent="0.25">
      <c r="A111" s="221"/>
      <c r="B111" s="237" t="s">
        <v>252</v>
      </c>
      <c r="C111" s="129">
        <v>227</v>
      </c>
      <c r="D111" s="130"/>
      <c r="E111" s="177"/>
      <c r="F111" s="170">
        <v>1.1019999999999999E-3</v>
      </c>
      <c r="G111" s="173"/>
      <c r="H111" s="172">
        <v>9.9799999999999997E-4</v>
      </c>
      <c r="I111" s="210"/>
    </row>
    <row r="112" spans="1:9" x14ac:dyDescent="0.25">
      <c r="A112" s="221"/>
      <c r="B112" s="237" t="s">
        <v>253</v>
      </c>
      <c r="C112" s="129">
        <v>232</v>
      </c>
      <c r="D112" s="130"/>
      <c r="E112" s="177"/>
      <c r="F112" s="170">
        <v>4.4200000000000001E-4</v>
      </c>
      <c r="G112" s="173"/>
      <c r="H112" s="172">
        <v>4.0000000000000002E-4</v>
      </c>
      <c r="I112" s="210"/>
    </row>
    <row r="113" spans="1:9" x14ac:dyDescent="0.25">
      <c r="A113" s="221"/>
      <c r="B113" s="237" t="s">
        <v>254</v>
      </c>
      <c r="C113" s="129">
        <v>250</v>
      </c>
      <c r="D113" s="130"/>
      <c r="E113" s="177"/>
      <c r="F113" s="170">
        <v>9.3699999999999999E-3</v>
      </c>
      <c r="G113" s="173"/>
      <c r="H113" s="172">
        <v>8.4880000000000008E-3</v>
      </c>
      <c r="I113" s="210"/>
    </row>
    <row r="114" spans="1:9" x14ac:dyDescent="0.25">
      <c r="A114" s="221"/>
      <c r="B114" s="237" t="s">
        <v>255</v>
      </c>
      <c r="C114" s="129">
        <v>254</v>
      </c>
      <c r="D114" s="130"/>
      <c r="E114" s="177"/>
      <c r="F114" s="170">
        <v>7.6059999999999999E-3</v>
      </c>
      <c r="G114" s="173"/>
      <c r="H114" s="172">
        <v>6.8900000000000003E-3</v>
      </c>
      <c r="I114" s="210"/>
    </row>
    <row r="115" spans="1:9" x14ac:dyDescent="0.25">
      <c r="A115" s="221"/>
      <c r="B115" s="237" t="s">
        <v>256</v>
      </c>
      <c r="C115" s="129">
        <v>256</v>
      </c>
      <c r="D115" s="130"/>
      <c r="E115" s="177"/>
      <c r="F115" s="170">
        <v>4.4200000000000001E-4</v>
      </c>
      <c r="G115" s="173"/>
      <c r="H115" s="172">
        <v>4.0000000000000002E-4</v>
      </c>
      <c r="I115" s="210"/>
    </row>
    <row r="116" spans="1:9" x14ac:dyDescent="0.25">
      <c r="A116" s="221"/>
      <c r="B116" s="237" t="s">
        <v>257</v>
      </c>
      <c r="C116" s="129">
        <v>262</v>
      </c>
      <c r="D116" s="130"/>
      <c r="E116" s="177"/>
      <c r="F116" s="170">
        <v>2.7779000000000002E-2</v>
      </c>
      <c r="G116" s="173"/>
      <c r="H116" s="172">
        <v>2.5163000000000001E-2</v>
      </c>
      <c r="I116" s="210"/>
    </row>
    <row r="117" spans="1:9" x14ac:dyDescent="0.25">
      <c r="A117" s="221"/>
      <c r="B117" s="237" t="s">
        <v>139</v>
      </c>
      <c r="C117" s="129">
        <v>263</v>
      </c>
      <c r="D117" s="130"/>
      <c r="E117" s="177"/>
      <c r="F117" s="170">
        <v>2.8660000000000001E-3</v>
      </c>
      <c r="G117" s="173"/>
      <c r="H117" s="172">
        <v>2.5959999999999998E-3</v>
      </c>
      <c r="I117" s="210"/>
    </row>
    <row r="118" spans="1:9" x14ac:dyDescent="0.25">
      <c r="A118" s="221"/>
      <c r="B118" s="237" t="s">
        <v>258</v>
      </c>
      <c r="C118" s="129">
        <v>269</v>
      </c>
      <c r="D118" s="130"/>
      <c r="E118" s="177"/>
      <c r="F118" s="170">
        <v>1.3916E-2</v>
      </c>
      <c r="G118" s="173"/>
      <c r="H118" s="172">
        <v>1.2605999999999999E-2</v>
      </c>
      <c r="I118" s="210"/>
    </row>
    <row r="119" spans="1:9" x14ac:dyDescent="0.25">
      <c r="A119" s="221"/>
      <c r="B119" s="237" t="s">
        <v>259</v>
      </c>
      <c r="C119" s="129">
        <v>270</v>
      </c>
      <c r="D119" s="130"/>
      <c r="E119" s="177"/>
      <c r="F119" s="170">
        <v>2.2049999999999999E-3</v>
      </c>
      <c r="G119" s="173"/>
      <c r="H119" s="172">
        <v>1.9970000000000001E-3</v>
      </c>
      <c r="I119" s="210"/>
    </row>
    <row r="120" spans="1:9" x14ac:dyDescent="0.25">
      <c r="A120" s="221"/>
      <c r="B120" s="237" t="s">
        <v>651</v>
      </c>
      <c r="C120" s="129">
        <v>277</v>
      </c>
      <c r="D120" s="130"/>
      <c r="E120" s="177"/>
      <c r="F120" s="170">
        <v>4.4200000000000001E-4</v>
      </c>
      <c r="G120" s="173"/>
      <c r="H120" s="172">
        <v>4.0000000000000002E-4</v>
      </c>
      <c r="I120" s="210"/>
    </row>
    <row r="121" spans="1:9" x14ac:dyDescent="0.25">
      <c r="A121" s="221"/>
      <c r="B121" s="237" t="s">
        <v>260</v>
      </c>
      <c r="C121" s="129">
        <v>280</v>
      </c>
      <c r="D121" s="130"/>
      <c r="E121" s="177"/>
      <c r="F121" s="170">
        <v>5.0699999999999999E-3</v>
      </c>
      <c r="G121" s="173"/>
      <c r="H121" s="172">
        <v>4.5929999999999999E-3</v>
      </c>
      <c r="I121" s="210"/>
    </row>
    <row r="122" spans="1:9" x14ac:dyDescent="0.25">
      <c r="A122" s="221"/>
      <c r="B122" s="237" t="s">
        <v>261</v>
      </c>
      <c r="C122" s="129">
        <v>290</v>
      </c>
      <c r="D122" s="130"/>
      <c r="E122" s="177"/>
      <c r="F122" s="170">
        <v>1.1019999999999999E-3</v>
      </c>
      <c r="G122" s="173"/>
      <c r="H122" s="172">
        <v>9.9799999999999997E-4</v>
      </c>
      <c r="I122" s="210"/>
    </row>
    <row r="123" spans="1:9" x14ac:dyDescent="0.25">
      <c r="A123" s="221"/>
      <c r="B123" s="237" t="s">
        <v>262</v>
      </c>
      <c r="C123" s="129">
        <v>307</v>
      </c>
      <c r="D123" s="130"/>
      <c r="E123" s="177"/>
      <c r="F123" s="170">
        <v>3.6817999999999997E-2</v>
      </c>
      <c r="G123" s="173"/>
      <c r="H123" s="172">
        <v>3.3350999999999999E-2</v>
      </c>
      <c r="I123" s="210"/>
    </row>
    <row r="124" spans="1:9" x14ac:dyDescent="0.25">
      <c r="A124" s="221"/>
      <c r="B124" s="237" t="s">
        <v>263</v>
      </c>
      <c r="C124" s="129">
        <v>310</v>
      </c>
      <c r="D124" s="130"/>
      <c r="E124" s="177"/>
      <c r="F124" s="170">
        <v>4.4200000000000001E-4</v>
      </c>
      <c r="G124" s="173"/>
      <c r="H124" s="172">
        <v>4.0000000000000002E-4</v>
      </c>
      <c r="I124" s="210"/>
    </row>
    <row r="125" spans="1:9" x14ac:dyDescent="0.25">
      <c r="A125" s="221"/>
      <c r="B125" s="237" t="s">
        <v>264</v>
      </c>
      <c r="C125" s="129">
        <v>319</v>
      </c>
      <c r="D125" s="130"/>
      <c r="E125" s="177"/>
      <c r="F125" s="170">
        <v>4.7400000000000003E-3</v>
      </c>
      <c r="G125" s="173"/>
      <c r="H125" s="172">
        <v>4.2940000000000001E-3</v>
      </c>
      <c r="I125" s="210"/>
    </row>
    <row r="126" spans="1:9" x14ac:dyDescent="0.25">
      <c r="A126" s="221"/>
      <c r="B126" s="237" t="s">
        <v>265</v>
      </c>
      <c r="C126" s="129">
        <v>332</v>
      </c>
      <c r="D126" s="130"/>
      <c r="E126" s="177"/>
      <c r="F126" s="170">
        <v>1.1019999999999999E-3</v>
      </c>
      <c r="G126" s="173"/>
      <c r="H126" s="172">
        <v>9.9799999999999997E-4</v>
      </c>
      <c r="I126" s="210"/>
    </row>
    <row r="127" spans="1:9" x14ac:dyDescent="0.25">
      <c r="A127" s="221"/>
      <c r="B127" s="237" t="s">
        <v>266</v>
      </c>
      <c r="C127" s="129">
        <v>344</v>
      </c>
      <c r="D127" s="130"/>
      <c r="E127" s="177"/>
      <c r="F127" s="170">
        <v>4.4200000000000001E-4</v>
      </c>
      <c r="G127" s="173"/>
      <c r="H127" s="172">
        <v>4.0000000000000002E-4</v>
      </c>
      <c r="I127" s="210"/>
    </row>
    <row r="128" spans="1:9" x14ac:dyDescent="0.25">
      <c r="A128" s="221"/>
      <c r="B128" s="237" t="s">
        <v>267</v>
      </c>
      <c r="C128" s="129">
        <v>347</v>
      </c>
      <c r="D128" s="130"/>
      <c r="E128" s="177"/>
      <c r="F128" s="170">
        <v>4.4200000000000001E-4</v>
      </c>
      <c r="G128" s="173"/>
      <c r="H128" s="172">
        <v>4.0000000000000002E-4</v>
      </c>
      <c r="I128" s="210"/>
    </row>
    <row r="129" spans="1:9" x14ac:dyDescent="0.25">
      <c r="A129" s="221"/>
      <c r="B129" s="237" t="s">
        <v>268</v>
      </c>
      <c r="C129" s="129">
        <v>353</v>
      </c>
      <c r="D129" s="130"/>
      <c r="E129" s="177"/>
      <c r="F129" s="170">
        <v>7.4830000000000001E-3</v>
      </c>
      <c r="G129" s="173"/>
      <c r="H129" s="172">
        <v>6.7780000000000002E-3</v>
      </c>
      <c r="I129" s="210"/>
    </row>
    <row r="130" spans="1:9" x14ac:dyDescent="0.25">
      <c r="A130" s="221"/>
      <c r="B130" s="237" t="s">
        <v>269</v>
      </c>
      <c r="C130" s="129">
        <v>354</v>
      </c>
      <c r="D130" s="130"/>
      <c r="E130" s="177"/>
      <c r="F130" s="170">
        <v>4.4200000000000001E-4</v>
      </c>
      <c r="G130" s="173"/>
      <c r="H130" s="172">
        <v>4.0000000000000002E-4</v>
      </c>
      <c r="I130" s="210"/>
    </row>
    <row r="131" spans="1:9" x14ac:dyDescent="0.25">
      <c r="A131" s="221"/>
      <c r="B131" s="237" t="s">
        <v>142</v>
      </c>
      <c r="C131" s="129">
        <v>360</v>
      </c>
      <c r="D131" s="130"/>
      <c r="E131" s="177"/>
      <c r="F131" s="170">
        <v>5.3730000000000002E-3</v>
      </c>
      <c r="G131" s="173"/>
      <c r="H131" s="172">
        <v>4.8669999999999998E-3</v>
      </c>
      <c r="I131" s="210"/>
    </row>
    <row r="132" spans="1:9" x14ac:dyDescent="0.25">
      <c r="A132" s="221"/>
      <c r="B132" s="237" t="s">
        <v>270</v>
      </c>
      <c r="C132" s="129">
        <v>361</v>
      </c>
      <c r="D132" s="130"/>
      <c r="E132" s="177"/>
      <c r="F132" s="170">
        <v>1.256E-3</v>
      </c>
      <c r="G132" s="173"/>
      <c r="H132" s="172">
        <v>1.1379999999999999E-3</v>
      </c>
      <c r="I132" s="210"/>
    </row>
    <row r="133" spans="1:9" x14ac:dyDescent="0.25">
      <c r="A133" s="221"/>
      <c r="B133" s="237" t="s">
        <v>271</v>
      </c>
      <c r="C133" s="129">
        <v>422</v>
      </c>
      <c r="D133" s="130"/>
      <c r="E133" s="177"/>
      <c r="F133" s="170">
        <v>2.0590000000000001E-3</v>
      </c>
      <c r="G133" s="173"/>
      <c r="H133" s="172">
        <v>1.8649999999999999E-3</v>
      </c>
      <c r="I133" s="210"/>
    </row>
    <row r="134" spans="1:9" x14ac:dyDescent="0.25">
      <c r="A134" s="221"/>
      <c r="B134" s="237" t="s">
        <v>272</v>
      </c>
      <c r="C134" s="129">
        <v>423</v>
      </c>
      <c r="D134" s="130"/>
      <c r="E134" s="177"/>
      <c r="F134" s="170">
        <v>7.0500000000000001E-4</v>
      </c>
      <c r="G134" s="173"/>
      <c r="H134" s="172">
        <v>6.3900000000000003E-4</v>
      </c>
      <c r="I134" s="210"/>
    </row>
    <row r="135" spans="1:9" x14ac:dyDescent="0.25">
      <c r="A135" s="221"/>
      <c r="B135" s="237" t="s">
        <v>273</v>
      </c>
      <c r="C135" s="129">
        <v>424</v>
      </c>
      <c r="D135" s="130"/>
      <c r="E135" s="177"/>
      <c r="F135" s="170">
        <v>1.2772E-2</v>
      </c>
      <c r="G135" s="173"/>
      <c r="H135" s="172">
        <v>1.1568999999999999E-2</v>
      </c>
      <c r="I135" s="210"/>
    </row>
    <row r="136" spans="1:9" x14ac:dyDescent="0.25">
      <c r="A136" s="221"/>
      <c r="B136" s="237" t="s">
        <v>274</v>
      </c>
      <c r="C136" s="129">
        <v>490</v>
      </c>
      <c r="D136" s="130"/>
      <c r="E136" s="177"/>
      <c r="F136" s="170">
        <v>1.488413</v>
      </c>
      <c r="G136" s="173"/>
      <c r="H136" s="172">
        <v>1.3482609999999999</v>
      </c>
      <c r="I136" s="210"/>
    </row>
    <row r="137" spans="1:9" x14ac:dyDescent="0.25">
      <c r="A137" s="221"/>
      <c r="B137" s="237" t="s">
        <v>275</v>
      </c>
      <c r="C137" s="129">
        <v>500</v>
      </c>
      <c r="D137" s="130"/>
      <c r="E137" s="177"/>
      <c r="F137" s="170">
        <v>2.7662110000000002</v>
      </c>
      <c r="G137" s="173"/>
      <c r="H137" s="172">
        <v>2.5057390000000002</v>
      </c>
      <c r="I137" s="210"/>
    </row>
    <row r="138" spans="1:9" x14ac:dyDescent="0.25">
      <c r="A138" s="221"/>
      <c r="B138" s="237" t="s">
        <v>276</v>
      </c>
      <c r="C138" s="129">
        <v>568</v>
      </c>
      <c r="D138" s="130"/>
      <c r="E138" s="177"/>
      <c r="F138" s="170">
        <v>4.4200000000000001E-4</v>
      </c>
      <c r="G138" s="173"/>
      <c r="H138" s="172">
        <v>4.0000000000000002E-4</v>
      </c>
      <c r="I138" s="210"/>
    </row>
    <row r="139" spans="1:9" x14ac:dyDescent="0.25">
      <c r="A139" s="221"/>
      <c r="B139" s="237" t="s">
        <v>454</v>
      </c>
      <c r="C139" s="129">
        <v>702</v>
      </c>
      <c r="D139" s="130"/>
      <c r="E139" s="177"/>
      <c r="F139" s="170">
        <v>4.4200000000000001E-4</v>
      </c>
      <c r="G139" s="173"/>
      <c r="H139" s="172">
        <v>4.0000000000000002E-4</v>
      </c>
      <c r="I139" s="210"/>
    </row>
    <row r="140" spans="1:9" x14ac:dyDescent="0.25">
      <c r="A140" s="221"/>
      <c r="B140" s="237" t="s">
        <v>277</v>
      </c>
      <c r="C140" s="129">
        <v>703</v>
      </c>
      <c r="D140" s="130"/>
      <c r="E140" s="177"/>
      <c r="F140" s="170">
        <v>4.4200000000000001E-4</v>
      </c>
      <c r="G140" s="173"/>
      <c r="H140" s="172">
        <v>4.0000000000000002E-4</v>
      </c>
      <c r="I140" s="210"/>
    </row>
    <row r="141" spans="1:9" x14ac:dyDescent="0.25">
      <c r="A141" s="221"/>
      <c r="B141" s="237" t="s">
        <v>455</v>
      </c>
      <c r="C141" s="129">
        <v>704</v>
      </c>
      <c r="D141" s="130"/>
      <c r="E141" s="177"/>
      <c r="F141" s="170">
        <v>4.4200000000000001E-4</v>
      </c>
      <c r="G141" s="173"/>
      <c r="H141" s="172">
        <v>4.0000000000000002E-4</v>
      </c>
      <c r="I141" s="210"/>
    </row>
    <row r="142" spans="1:9" x14ac:dyDescent="0.25">
      <c r="A142" s="221"/>
      <c r="B142" s="237" t="s">
        <v>278</v>
      </c>
      <c r="C142" s="129">
        <v>705</v>
      </c>
      <c r="D142" s="130" t="s">
        <v>656</v>
      </c>
      <c r="E142" s="177"/>
      <c r="F142" s="170"/>
      <c r="G142" s="173"/>
      <c r="H142" s="172" t="s">
        <v>136</v>
      </c>
      <c r="I142" s="210"/>
    </row>
    <row r="143" spans="1:9" x14ac:dyDescent="0.25">
      <c r="A143" s="221"/>
      <c r="B143" s="237" t="s">
        <v>653</v>
      </c>
      <c r="C143" s="129">
        <v>706</v>
      </c>
      <c r="D143" s="130"/>
      <c r="E143" s="177"/>
      <c r="F143" s="170">
        <v>4.4200000000000001E-4</v>
      </c>
      <c r="G143" s="173"/>
      <c r="H143" s="172">
        <v>4.0000000000000002E-4</v>
      </c>
      <c r="I143" s="210"/>
    </row>
    <row r="144" spans="1:9" x14ac:dyDescent="0.25">
      <c r="A144" s="221"/>
      <c r="B144" s="237" t="s">
        <v>279</v>
      </c>
      <c r="C144" s="129">
        <v>707</v>
      </c>
      <c r="D144" s="130"/>
      <c r="E144" s="177"/>
      <c r="F144" s="170">
        <v>5.6599999999999999E-4</v>
      </c>
      <c r="G144" s="173"/>
      <c r="H144" s="172">
        <v>5.13E-4</v>
      </c>
      <c r="I144" s="210"/>
    </row>
    <row r="145" spans="1:9" x14ac:dyDescent="0.25">
      <c r="A145" s="221"/>
      <c r="B145" s="237" t="s">
        <v>280</v>
      </c>
      <c r="C145" s="129">
        <v>713</v>
      </c>
      <c r="D145" s="130"/>
      <c r="E145" s="177"/>
      <c r="F145" s="170">
        <v>4.4200000000000001E-4</v>
      </c>
      <c r="G145" s="173"/>
      <c r="H145" s="172">
        <v>4.0000000000000002E-4</v>
      </c>
      <c r="I145" s="210"/>
    </row>
    <row r="146" spans="1:9" x14ac:dyDescent="0.25">
      <c r="A146" s="221"/>
      <c r="B146" s="237" t="s">
        <v>281</v>
      </c>
      <c r="C146" s="129">
        <v>714</v>
      </c>
      <c r="D146" s="130"/>
      <c r="E146" s="177"/>
      <c r="F146" s="170">
        <v>4.4200000000000001E-4</v>
      </c>
      <c r="G146" s="173"/>
      <c r="H146" s="172">
        <v>4.0000000000000002E-4</v>
      </c>
      <c r="I146" s="210"/>
    </row>
    <row r="147" spans="1:9" x14ac:dyDescent="0.25">
      <c r="A147" s="221"/>
      <c r="B147" s="237" t="s">
        <v>282</v>
      </c>
      <c r="C147" s="129">
        <v>717</v>
      </c>
      <c r="D147" s="130"/>
      <c r="E147" s="177"/>
      <c r="F147" s="170">
        <v>4.4200000000000001E-4</v>
      </c>
      <c r="G147" s="173"/>
      <c r="H147" s="172">
        <v>4.0000000000000002E-4</v>
      </c>
      <c r="I147" s="210"/>
    </row>
    <row r="148" spans="1:9" x14ac:dyDescent="0.25">
      <c r="A148" s="221"/>
      <c r="B148" s="237" t="s">
        <v>283</v>
      </c>
      <c r="C148" s="129">
        <v>721</v>
      </c>
      <c r="D148" s="130"/>
      <c r="E148" s="177"/>
      <c r="F148" s="170">
        <v>4.4200000000000001E-4</v>
      </c>
      <c r="G148" s="173"/>
      <c r="H148" s="172">
        <v>4.0000000000000002E-4</v>
      </c>
      <c r="I148" s="210"/>
    </row>
    <row r="149" spans="1:9" x14ac:dyDescent="0.25">
      <c r="A149" s="221"/>
      <c r="B149" s="237" t="s">
        <v>284</v>
      </c>
      <c r="C149" s="129">
        <v>722</v>
      </c>
      <c r="D149" s="130"/>
      <c r="E149" s="177"/>
      <c r="F149" s="170">
        <v>4.4200000000000001E-4</v>
      </c>
      <c r="G149" s="173"/>
      <c r="H149" s="172">
        <v>4.0000000000000002E-4</v>
      </c>
      <c r="I149" s="210"/>
    </row>
    <row r="150" spans="1:9" x14ac:dyDescent="0.25">
      <c r="A150" s="221"/>
      <c r="B150" s="237" t="s">
        <v>285</v>
      </c>
      <c r="C150" s="129">
        <v>725</v>
      </c>
      <c r="D150" s="130"/>
      <c r="E150" s="177"/>
      <c r="F150" s="170">
        <v>1.676E-3</v>
      </c>
      <c r="G150" s="173"/>
      <c r="H150" s="172">
        <v>1.518E-3</v>
      </c>
      <c r="I150" s="210"/>
    </row>
    <row r="151" spans="1:9" x14ac:dyDescent="0.25">
      <c r="A151" s="221"/>
      <c r="B151" s="237" t="s">
        <v>287</v>
      </c>
      <c r="C151" s="129">
        <v>727</v>
      </c>
      <c r="D151" s="130"/>
      <c r="E151" s="177"/>
      <c r="F151" s="170">
        <v>1.2539999999999999E-3</v>
      </c>
      <c r="G151" s="173"/>
      <c r="H151" s="172">
        <v>1.1360000000000001E-3</v>
      </c>
      <c r="I151" s="210"/>
    </row>
    <row r="152" spans="1:9" x14ac:dyDescent="0.25">
      <c r="A152" s="221"/>
      <c r="B152" s="237" t="s">
        <v>288</v>
      </c>
      <c r="C152" s="129">
        <v>728</v>
      </c>
      <c r="D152" s="130"/>
      <c r="E152" s="177"/>
      <c r="F152" s="170">
        <v>5.6599999999999999E-4</v>
      </c>
      <c r="G152" s="173"/>
      <c r="H152" s="172">
        <v>5.13E-4</v>
      </c>
      <c r="I152" s="210"/>
    </row>
    <row r="153" spans="1:9" x14ac:dyDescent="0.25">
      <c r="A153" s="221"/>
      <c r="B153" s="237" t="s">
        <v>289</v>
      </c>
      <c r="C153" s="129">
        <v>731</v>
      </c>
      <c r="D153" s="130"/>
      <c r="E153" s="177"/>
      <c r="F153" s="170">
        <v>4.4200000000000001E-4</v>
      </c>
      <c r="G153" s="173"/>
      <c r="H153" s="172">
        <v>4.0000000000000002E-4</v>
      </c>
      <c r="I153" s="210"/>
    </row>
    <row r="154" spans="1:9" x14ac:dyDescent="0.25">
      <c r="A154" s="221"/>
      <c r="B154" s="237" t="s">
        <v>290</v>
      </c>
      <c r="C154" s="129">
        <v>736</v>
      </c>
      <c r="D154" s="130"/>
      <c r="E154" s="177"/>
      <c r="F154" s="170">
        <v>6.5700000000000003E-4</v>
      </c>
      <c r="G154" s="173"/>
      <c r="H154" s="172">
        <v>5.9500000000000004E-4</v>
      </c>
      <c r="I154" s="210"/>
    </row>
    <row r="155" spans="1:9" x14ac:dyDescent="0.25">
      <c r="A155" s="221"/>
      <c r="B155" s="237" t="s">
        <v>291</v>
      </c>
      <c r="C155" s="129">
        <v>737</v>
      </c>
      <c r="D155" s="130"/>
      <c r="E155" s="177"/>
      <c r="F155" s="170">
        <v>4.4200000000000001E-4</v>
      </c>
      <c r="G155" s="173"/>
      <c r="H155" s="172">
        <v>4.0000000000000002E-4</v>
      </c>
      <c r="I155" s="210"/>
    </row>
    <row r="156" spans="1:9" x14ac:dyDescent="0.25">
      <c r="A156" s="221"/>
      <c r="B156" s="237" t="s">
        <v>292</v>
      </c>
      <c r="C156" s="129">
        <v>738</v>
      </c>
      <c r="D156" s="130"/>
      <c r="E156" s="177"/>
      <c r="F156" s="170">
        <v>4.4200000000000001E-4</v>
      </c>
      <c r="G156" s="173"/>
      <c r="H156" s="172">
        <v>4.0000000000000002E-4</v>
      </c>
      <c r="I156" s="210"/>
    </row>
    <row r="157" spans="1:9" x14ac:dyDescent="0.25">
      <c r="A157" s="221"/>
      <c r="B157" s="237" t="s">
        <v>293</v>
      </c>
      <c r="C157" s="129">
        <v>740</v>
      </c>
      <c r="D157" s="130"/>
      <c r="E157" s="177"/>
      <c r="F157" s="170">
        <v>1.1455E-2</v>
      </c>
      <c r="G157" s="173"/>
      <c r="H157" s="172">
        <v>1.0376E-2</v>
      </c>
      <c r="I157" s="210"/>
    </row>
    <row r="158" spans="1:9" x14ac:dyDescent="0.25">
      <c r="A158" s="221"/>
      <c r="B158" s="237" t="s">
        <v>294</v>
      </c>
      <c r="C158" s="129">
        <v>741</v>
      </c>
      <c r="D158" s="130"/>
      <c r="E158" s="177"/>
      <c r="F158" s="170">
        <v>2.0219999999999999E-3</v>
      </c>
      <c r="G158" s="173"/>
      <c r="H158" s="172">
        <v>1.8320000000000001E-3</v>
      </c>
      <c r="I158" s="210"/>
    </row>
    <row r="159" spans="1:9" x14ac:dyDescent="0.25">
      <c r="A159" s="221"/>
      <c r="B159" s="237" t="s">
        <v>295</v>
      </c>
      <c r="C159" s="129">
        <v>742</v>
      </c>
      <c r="D159" s="130"/>
      <c r="E159" s="177"/>
      <c r="F159" s="170">
        <v>1.48E-3</v>
      </c>
      <c r="G159" s="173"/>
      <c r="H159" s="172">
        <v>1.341E-3</v>
      </c>
      <c r="I159" s="210"/>
    </row>
    <row r="160" spans="1:9" x14ac:dyDescent="0.25">
      <c r="A160" s="221"/>
      <c r="B160" s="237" t="s">
        <v>296</v>
      </c>
      <c r="C160" s="129">
        <v>744</v>
      </c>
      <c r="D160" s="130"/>
      <c r="E160" s="177"/>
      <c r="F160" s="170">
        <v>7.9000000000000001E-4</v>
      </c>
      <c r="G160" s="173"/>
      <c r="H160" s="172">
        <v>7.1599999999999995E-4</v>
      </c>
      <c r="I160" s="210"/>
    </row>
    <row r="161" spans="1:9" x14ac:dyDescent="0.25">
      <c r="A161" s="221"/>
      <c r="B161" s="237" t="s">
        <v>456</v>
      </c>
      <c r="C161" s="129">
        <v>755</v>
      </c>
      <c r="D161" s="130"/>
      <c r="E161" s="177"/>
      <c r="F161" s="170">
        <v>1.5039999999999999E-3</v>
      </c>
      <c r="G161" s="173"/>
      <c r="H161" s="172">
        <v>1.3619999999999999E-3</v>
      </c>
      <c r="I161" s="210"/>
    </row>
    <row r="162" spans="1:9" x14ac:dyDescent="0.25">
      <c r="A162" s="221"/>
      <c r="B162" s="237" t="s">
        <v>297</v>
      </c>
      <c r="C162" s="129">
        <v>764</v>
      </c>
      <c r="D162" s="130"/>
      <c r="E162" s="177"/>
      <c r="F162" s="170">
        <v>2.679E-3</v>
      </c>
      <c r="G162" s="173"/>
      <c r="H162" s="172">
        <v>2.4269999999999999E-3</v>
      </c>
      <c r="I162" s="210"/>
    </row>
    <row r="163" spans="1:9" x14ac:dyDescent="0.25">
      <c r="A163" s="221"/>
      <c r="B163" s="237" t="s">
        <v>298</v>
      </c>
      <c r="C163" s="129">
        <v>765</v>
      </c>
      <c r="D163" s="130"/>
      <c r="E163" s="177"/>
      <c r="F163" s="170">
        <v>2.5400000000000002E-3</v>
      </c>
      <c r="G163" s="173"/>
      <c r="H163" s="172">
        <v>2.3010000000000001E-3</v>
      </c>
      <c r="I163" s="210"/>
    </row>
    <row r="164" spans="1:9" x14ac:dyDescent="0.25">
      <c r="A164" s="221"/>
      <c r="B164" s="237" t="s">
        <v>299</v>
      </c>
      <c r="C164" s="129">
        <v>766</v>
      </c>
      <c r="D164" s="130"/>
      <c r="E164" s="177"/>
      <c r="F164" s="170">
        <v>3.2904000000000003E-2</v>
      </c>
      <c r="G164" s="173"/>
      <c r="H164" s="172">
        <v>2.9805999999999999E-2</v>
      </c>
      <c r="I164" s="210"/>
    </row>
    <row r="165" spans="1:9" x14ac:dyDescent="0.25">
      <c r="A165" s="221"/>
      <c r="B165" s="237" t="s">
        <v>300</v>
      </c>
      <c r="C165" s="129">
        <v>772</v>
      </c>
      <c r="D165" s="130"/>
      <c r="E165" s="177"/>
      <c r="F165" s="170">
        <v>9.7669999999999996E-3</v>
      </c>
      <c r="G165" s="173"/>
      <c r="H165" s="172">
        <v>8.8470000000000007E-3</v>
      </c>
      <c r="I165" s="210"/>
    </row>
    <row r="166" spans="1:9" x14ac:dyDescent="0.25">
      <c r="A166" s="221"/>
      <c r="B166" s="237" t="s">
        <v>301</v>
      </c>
      <c r="C166" s="129">
        <v>773</v>
      </c>
      <c r="D166" s="130">
        <v>490</v>
      </c>
      <c r="E166" s="177"/>
      <c r="F166" s="170" t="s">
        <v>136</v>
      </c>
      <c r="G166" s="173"/>
      <c r="H166" s="172" t="s">
        <v>136</v>
      </c>
      <c r="I166" s="210"/>
    </row>
    <row r="167" spans="1:9" x14ac:dyDescent="0.25">
      <c r="A167" s="221"/>
      <c r="B167" s="237" t="s">
        <v>302</v>
      </c>
      <c r="C167" s="129">
        <v>777</v>
      </c>
      <c r="D167" s="130"/>
      <c r="E167" s="177"/>
      <c r="F167" s="170">
        <v>1.0300000000000001E-3</v>
      </c>
      <c r="G167" s="173"/>
      <c r="H167" s="172">
        <v>9.3300000000000002E-4</v>
      </c>
      <c r="I167" s="210"/>
    </row>
    <row r="168" spans="1:9" x14ac:dyDescent="0.25">
      <c r="A168" s="221"/>
      <c r="B168" s="237" t="s">
        <v>303</v>
      </c>
      <c r="C168" s="129">
        <v>787</v>
      </c>
      <c r="D168" s="130"/>
      <c r="E168" s="177"/>
      <c r="F168" s="170">
        <v>6.0599999999999998E-4</v>
      </c>
      <c r="G168" s="173"/>
      <c r="H168" s="172">
        <v>5.4900000000000001E-4</v>
      </c>
      <c r="I168" s="210"/>
    </row>
    <row r="169" spans="1:9" x14ac:dyDescent="0.25">
      <c r="A169" s="221"/>
      <c r="B169" s="237" t="s">
        <v>304</v>
      </c>
      <c r="C169" s="129">
        <v>791</v>
      </c>
      <c r="D169" s="130"/>
      <c r="E169" s="177"/>
      <c r="F169" s="170">
        <v>3.7236999999999999E-2</v>
      </c>
      <c r="G169" s="173"/>
      <c r="H169" s="172">
        <v>3.3730999999999997E-2</v>
      </c>
      <c r="I169" s="210"/>
    </row>
    <row r="170" spans="1:9" x14ac:dyDescent="0.25">
      <c r="A170" s="221"/>
      <c r="B170" s="237" t="s">
        <v>305</v>
      </c>
      <c r="C170" s="129">
        <v>792</v>
      </c>
      <c r="D170" s="130"/>
      <c r="E170" s="177"/>
      <c r="F170" s="170">
        <v>4.9370000000000004E-3</v>
      </c>
      <c r="G170" s="173"/>
      <c r="H170" s="172">
        <v>4.4720000000000003E-3</v>
      </c>
      <c r="I170" s="210"/>
    </row>
    <row r="171" spans="1:9" x14ac:dyDescent="0.25">
      <c r="A171" s="221"/>
      <c r="B171" s="237" t="s">
        <v>306</v>
      </c>
      <c r="C171" s="129">
        <v>793</v>
      </c>
      <c r="D171" s="130"/>
      <c r="E171" s="177"/>
      <c r="F171" s="170">
        <v>2.4746000000000001E-2</v>
      </c>
      <c r="G171" s="173"/>
      <c r="H171" s="172">
        <v>2.2415999999999998E-2</v>
      </c>
      <c r="I171" s="210"/>
    </row>
    <row r="172" spans="1:9" x14ac:dyDescent="0.25">
      <c r="A172" s="221"/>
      <c r="B172" s="237" t="s">
        <v>307</v>
      </c>
      <c r="C172" s="129">
        <v>796</v>
      </c>
      <c r="D172" s="130"/>
      <c r="E172" s="177"/>
      <c r="F172" s="170">
        <v>1.181E-3</v>
      </c>
      <c r="G172" s="173"/>
      <c r="H172" s="172">
        <v>1.07E-3</v>
      </c>
      <c r="I172" s="210"/>
    </row>
    <row r="173" spans="1:9" x14ac:dyDescent="0.25">
      <c r="A173" s="221"/>
      <c r="B173" s="237" t="s">
        <v>308</v>
      </c>
      <c r="C173" s="129">
        <v>797</v>
      </c>
      <c r="D173" s="130"/>
      <c r="E173" s="177"/>
      <c r="F173" s="170">
        <v>9.613E-3</v>
      </c>
      <c r="G173" s="173"/>
      <c r="H173" s="172">
        <v>8.7080000000000005E-3</v>
      </c>
      <c r="I173" s="210"/>
    </row>
    <row r="174" spans="1:9" x14ac:dyDescent="0.25">
      <c r="A174" s="221"/>
      <c r="B174" s="237" t="s">
        <v>309</v>
      </c>
      <c r="C174" s="129">
        <v>799</v>
      </c>
      <c r="D174" s="130"/>
      <c r="E174" s="177"/>
      <c r="F174" s="170">
        <v>3.9170000000000003E-3</v>
      </c>
      <c r="G174" s="173"/>
      <c r="H174" s="172">
        <v>3.5479999999999999E-3</v>
      </c>
      <c r="I174" s="210"/>
    </row>
    <row r="175" spans="1:9" x14ac:dyDescent="0.25">
      <c r="A175" s="221"/>
      <c r="B175" s="237" t="s">
        <v>310</v>
      </c>
      <c r="C175" s="129">
        <v>801</v>
      </c>
      <c r="D175" s="130"/>
      <c r="E175" s="177"/>
      <c r="F175" s="170">
        <v>0.29287599999999997</v>
      </c>
      <c r="G175" s="173"/>
      <c r="H175" s="172">
        <v>0.26529799999999998</v>
      </c>
      <c r="I175" s="210"/>
    </row>
    <row r="176" spans="1:9" x14ac:dyDescent="0.25">
      <c r="A176" s="221"/>
      <c r="B176" s="237" t="s">
        <v>657</v>
      </c>
      <c r="C176" s="129">
        <v>802</v>
      </c>
      <c r="D176" s="130"/>
      <c r="E176" s="177"/>
      <c r="F176" s="170">
        <v>3.0140000000000002E-3</v>
      </c>
      <c r="G176" s="173"/>
      <c r="H176" s="172">
        <v>2.7299999999999998E-3</v>
      </c>
      <c r="I176" s="210"/>
    </row>
    <row r="177" spans="1:9" x14ac:dyDescent="0.25">
      <c r="A177" s="221"/>
      <c r="B177" s="237" t="s">
        <v>143</v>
      </c>
      <c r="C177" s="129">
        <v>805</v>
      </c>
      <c r="D177" s="130"/>
      <c r="E177" s="177"/>
      <c r="F177" s="170">
        <v>6.6230000000000004E-3</v>
      </c>
      <c r="G177" s="173"/>
      <c r="H177" s="172">
        <v>5.999E-3</v>
      </c>
      <c r="I177" s="210"/>
    </row>
    <row r="178" spans="1:9" x14ac:dyDescent="0.25">
      <c r="A178" s="221"/>
      <c r="B178" s="237" t="s">
        <v>311</v>
      </c>
      <c r="C178" s="129">
        <v>807</v>
      </c>
      <c r="D178" s="130">
        <v>490</v>
      </c>
      <c r="E178" s="177"/>
      <c r="F178" s="170" t="s">
        <v>136</v>
      </c>
      <c r="G178" s="173"/>
      <c r="H178" s="172" t="s">
        <v>136</v>
      </c>
      <c r="I178" s="210"/>
    </row>
    <row r="179" spans="1:9" x14ac:dyDescent="0.25">
      <c r="A179" s="221"/>
      <c r="B179" s="237" t="s">
        <v>312</v>
      </c>
      <c r="C179" s="129">
        <v>810</v>
      </c>
      <c r="D179" s="130"/>
      <c r="E179" s="177"/>
      <c r="F179" s="170">
        <v>6.8599999999999998E-4</v>
      </c>
      <c r="G179" s="173"/>
      <c r="H179" s="172">
        <v>6.2100000000000002E-4</v>
      </c>
      <c r="I179" s="210"/>
    </row>
    <row r="180" spans="1:9" x14ac:dyDescent="0.25">
      <c r="A180" s="221"/>
      <c r="B180" s="237" t="s">
        <v>313</v>
      </c>
      <c r="C180" s="129">
        <v>811</v>
      </c>
      <c r="D180" s="130"/>
      <c r="E180" s="177"/>
      <c r="F180" s="170">
        <v>7.4320000000000002E-3</v>
      </c>
      <c r="G180" s="173"/>
      <c r="H180" s="172">
        <v>6.7320000000000001E-3</v>
      </c>
      <c r="I180" s="210"/>
    </row>
    <row r="181" spans="1:9" x14ac:dyDescent="0.25">
      <c r="A181" s="221"/>
      <c r="B181" s="237" t="s">
        <v>314</v>
      </c>
      <c r="C181" s="129">
        <v>812</v>
      </c>
      <c r="D181" s="130"/>
      <c r="E181" s="177"/>
      <c r="F181" s="170">
        <v>8.6130000000000009E-3</v>
      </c>
      <c r="G181" s="173"/>
      <c r="H181" s="172">
        <v>7.8019999999999999E-3</v>
      </c>
      <c r="I181" s="210"/>
    </row>
    <row r="182" spans="1:9" x14ac:dyDescent="0.25">
      <c r="A182" s="221"/>
      <c r="B182" s="237" t="s">
        <v>315</v>
      </c>
      <c r="C182" s="129">
        <v>813</v>
      </c>
      <c r="D182" s="130"/>
      <c r="E182" s="177"/>
      <c r="F182" s="170">
        <v>1.5866999999999999E-2</v>
      </c>
      <c r="G182" s="173"/>
      <c r="H182" s="172">
        <v>1.4373E-2</v>
      </c>
      <c r="I182" s="210"/>
    </row>
    <row r="183" spans="1:9" x14ac:dyDescent="0.25">
      <c r="A183" s="221"/>
      <c r="B183" s="237" t="s">
        <v>316</v>
      </c>
      <c r="C183" s="129">
        <v>816</v>
      </c>
      <c r="D183" s="130"/>
      <c r="E183" s="177"/>
      <c r="F183" s="170">
        <v>5.3819999999999996E-3</v>
      </c>
      <c r="G183" s="173"/>
      <c r="H183" s="172">
        <v>4.875E-3</v>
      </c>
      <c r="I183" s="210"/>
    </row>
    <row r="184" spans="1:9" x14ac:dyDescent="0.25">
      <c r="A184" s="221"/>
      <c r="B184" s="237" t="s">
        <v>317</v>
      </c>
      <c r="C184" s="129">
        <v>817</v>
      </c>
      <c r="D184" s="130"/>
      <c r="E184" s="177"/>
      <c r="F184" s="170">
        <v>4.1460000000000004E-3</v>
      </c>
      <c r="G184" s="173"/>
      <c r="H184" s="172">
        <v>3.7559999999999998E-3</v>
      </c>
      <c r="I184" s="210"/>
    </row>
    <row r="185" spans="1:9" x14ac:dyDescent="0.25">
      <c r="A185" s="221"/>
      <c r="B185" s="237" t="s">
        <v>318</v>
      </c>
      <c r="C185" s="129">
        <v>818</v>
      </c>
      <c r="D185" s="130"/>
      <c r="E185" s="177"/>
      <c r="F185" s="170">
        <v>4.4200000000000001E-4</v>
      </c>
      <c r="G185" s="173"/>
      <c r="H185" s="172">
        <v>4.0000000000000002E-4</v>
      </c>
      <c r="I185" s="210"/>
    </row>
    <row r="186" spans="1:9" x14ac:dyDescent="0.25">
      <c r="A186" s="221"/>
      <c r="B186" s="237" t="s">
        <v>319</v>
      </c>
      <c r="C186" s="129">
        <v>819</v>
      </c>
      <c r="D186" s="130"/>
      <c r="E186" s="177"/>
      <c r="F186" s="170">
        <v>4.8539999999999998E-3</v>
      </c>
      <c r="G186" s="173"/>
      <c r="H186" s="172">
        <v>4.3969999999999999E-3</v>
      </c>
      <c r="I186" s="210"/>
    </row>
    <row r="187" spans="1:9" x14ac:dyDescent="0.25">
      <c r="A187" s="221"/>
      <c r="B187" s="237" t="s">
        <v>320</v>
      </c>
      <c r="C187" s="129">
        <v>820</v>
      </c>
      <c r="D187" s="130"/>
      <c r="E187" s="177"/>
      <c r="F187" s="170">
        <v>9.9247000000000002E-2</v>
      </c>
      <c r="G187" s="173"/>
      <c r="H187" s="172">
        <v>8.9901999999999996E-2</v>
      </c>
      <c r="I187" s="210"/>
    </row>
    <row r="188" spans="1:9" x14ac:dyDescent="0.25">
      <c r="A188" s="221"/>
      <c r="B188" s="237" t="s">
        <v>321</v>
      </c>
      <c r="C188" s="129">
        <v>823</v>
      </c>
      <c r="D188" s="130"/>
      <c r="E188" s="177"/>
      <c r="F188" s="170">
        <v>0.22400800000000001</v>
      </c>
      <c r="G188" s="173"/>
      <c r="H188" s="172">
        <v>0.20291500000000001</v>
      </c>
      <c r="I188" s="210"/>
    </row>
    <row r="189" spans="1:9" x14ac:dyDescent="0.25">
      <c r="A189" s="221"/>
      <c r="B189" s="237" t="s">
        <v>620</v>
      </c>
      <c r="C189" s="129">
        <v>826</v>
      </c>
      <c r="D189" s="130"/>
      <c r="E189" s="177"/>
      <c r="F189" s="170">
        <v>1.4513E-2</v>
      </c>
      <c r="G189" s="173"/>
      <c r="H189" s="172">
        <v>1.3146E-2</v>
      </c>
      <c r="I189" s="210"/>
    </row>
    <row r="190" spans="1:9" x14ac:dyDescent="0.25">
      <c r="A190" s="221"/>
      <c r="B190" s="237" t="s">
        <v>322</v>
      </c>
      <c r="C190" s="129">
        <v>827</v>
      </c>
      <c r="D190" s="130"/>
      <c r="E190" s="177"/>
      <c r="F190" s="170">
        <v>0.36417100000000002</v>
      </c>
      <c r="G190" s="173"/>
      <c r="H190" s="172">
        <v>0.32988000000000001</v>
      </c>
      <c r="I190" s="210"/>
    </row>
    <row r="191" spans="1:9" x14ac:dyDescent="0.25">
      <c r="A191" s="221"/>
      <c r="B191" s="237" t="s">
        <v>144</v>
      </c>
      <c r="C191" s="129">
        <v>831</v>
      </c>
      <c r="D191" s="130">
        <v>801</v>
      </c>
      <c r="E191" s="177"/>
      <c r="F191" s="170"/>
      <c r="G191" s="173"/>
      <c r="H191" s="172" t="s">
        <v>136</v>
      </c>
      <c r="I191" s="210"/>
    </row>
    <row r="192" spans="1:9" x14ac:dyDescent="0.25">
      <c r="A192" s="221"/>
      <c r="B192" s="237" t="s">
        <v>323</v>
      </c>
      <c r="C192" s="129">
        <v>832</v>
      </c>
      <c r="D192" s="130"/>
      <c r="E192" s="177"/>
      <c r="F192" s="170">
        <v>2.4009999999999999E-3</v>
      </c>
      <c r="G192" s="173"/>
      <c r="H192" s="172">
        <v>2.1749999999999999E-3</v>
      </c>
      <c r="I192" s="210"/>
    </row>
    <row r="193" spans="1:9" x14ac:dyDescent="0.25">
      <c r="A193" s="221"/>
      <c r="B193" s="237" t="s">
        <v>324</v>
      </c>
      <c r="C193" s="129">
        <v>833</v>
      </c>
      <c r="D193" s="130"/>
      <c r="E193" s="177"/>
      <c r="F193" s="170">
        <v>5.0900000000000001E-4</v>
      </c>
      <c r="G193" s="173"/>
      <c r="H193" s="172">
        <v>4.6099999999999998E-4</v>
      </c>
      <c r="I193" s="210"/>
    </row>
    <row r="194" spans="1:9" x14ac:dyDescent="0.25">
      <c r="A194" s="221"/>
      <c r="B194" s="237" t="s">
        <v>325</v>
      </c>
      <c r="C194" s="129">
        <v>834</v>
      </c>
      <c r="D194" s="130"/>
      <c r="E194" s="177"/>
      <c r="F194" s="170">
        <v>4.6880000000000003E-3</v>
      </c>
      <c r="G194" s="173"/>
      <c r="H194" s="172">
        <v>4.2469999999999999E-3</v>
      </c>
      <c r="I194" s="210"/>
    </row>
    <row r="195" spans="1:9" x14ac:dyDescent="0.25">
      <c r="A195" s="221"/>
      <c r="B195" s="237" t="s">
        <v>326</v>
      </c>
      <c r="C195" s="129">
        <v>835</v>
      </c>
      <c r="D195" s="130"/>
      <c r="E195" s="177"/>
      <c r="F195" s="170">
        <v>1.2179999999999999E-3</v>
      </c>
      <c r="G195" s="173"/>
      <c r="H195" s="172">
        <v>1.103E-3</v>
      </c>
      <c r="I195" s="210"/>
    </row>
    <row r="196" spans="1:9" x14ac:dyDescent="0.25">
      <c r="A196" s="221"/>
      <c r="B196" s="237" t="s">
        <v>327</v>
      </c>
      <c r="C196" s="129">
        <v>836</v>
      </c>
      <c r="D196" s="130"/>
      <c r="E196" s="177"/>
      <c r="F196" s="170">
        <v>3.0450999999999999E-2</v>
      </c>
      <c r="G196" s="173"/>
      <c r="H196" s="172">
        <v>2.7584000000000001E-2</v>
      </c>
      <c r="I196" s="210"/>
    </row>
    <row r="197" spans="1:9" x14ac:dyDescent="0.25">
      <c r="A197" s="221"/>
      <c r="B197" s="237" t="s">
        <v>328</v>
      </c>
      <c r="C197" s="129">
        <v>838</v>
      </c>
      <c r="D197" s="130">
        <v>490</v>
      </c>
      <c r="E197" s="177"/>
      <c r="F197" s="170" t="s">
        <v>136</v>
      </c>
      <c r="G197" s="173"/>
      <c r="H197" s="172" t="s">
        <v>136</v>
      </c>
      <c r="I197" s="210"/>
    </row>
    <row r="198" spans="1:9" x14ac:dyDescent="0.25">
      <c r="A198" s="221"/>
      <c r="B198" s="237" t="s">
        <v>329</v>
      </c>
      <c r="C198" s="129">
        <v>839</v>
      </c>
      <c r="D198" s="130"/>
      <c r="E198" s="177"/>
      <c r="F198" s="170">
        <v>2.9299999999999999E-3</v>
      </c>
      <c r="G198" s="173"/>
      <c r="H198" s="172">
        <v>2.6540000000000001E-3</v>
      </c>
      <c r="I198" s="210"/>
    </row>
    <row r="199" spans="1:9" x14ac:dyDescent="0.25">
      <c r="A199" s="221"/>
      <c r="B199" s="237" t="s">
        <v>330</v>
      </c>
      <c r="C199" s="129">
        <v>840</v>
      </c>
      <c r="D199" s="130"/>
      <c r="E199" s="177"/>
      <c r="F199" s="170">
        <v>2.5062999999999998E-2</v>
      </c>
      <c r="G199" s="173"/>
      <c r="H199" s="172">
        <v>2.2703000000000001E-2</v>
      </c>
      <c r="I199" s="210"/>
    </row>
    <row r="200" spans="1:9" x14ac:dyDescent="0.25">
      <c r="A200" s="221"/>
      <c r="B200" s="237" t="s">
        <v>331</v>
      </c>
      <c r="C200" s="129">
        <v>841</v>
      </c>
      <c r="D200" s="130"/>
      <c r="E200" s="177"/>
      <c r="F200" s="170">
        <v>1.7828E-2</v>
      </c>
      <c r="G200" s="173"/>
      <c r="H200" s="172">
        <v>1.6149E-2</v>
      </c>
      <c r="I200" s="210"/>
    </row>
    <row r="201" spans="1:9" x14ac:dyDescent="0.25">
      <c r="A201" s="221"/>
      <c r="B201" s="237" t="s">
        <v>332</v>
      </c>
      <c r="C201" s="129">
        <v>843</v>
      </c>
      <c r="D201" s="130"/>
      <c r="E201" s="177"/>
      <c r="F201" s="170">
        <v>3.398E-3</v>
      </c>
      <c r="G201" s="173"/>
      <c r="H201" s="172">
        <v>3.078E-3</v>
      </c>
      <c r="I201" s="210"/>
    </row>
    <row r="202" spans="1:9" x14ac:dyDescent="0.25">
      <c r="A202" s="221"/>
      <c r="B202" s="237" t="s">
        <v>333</v>
      </c>
      <c r="C202" s="129">
        <v>846</v>
      </c>
      <c r="D202" s="130"/>
      <c r="E202" s="177"/>
      <c r="F202" s="170">
        <v>4.7600000000000003E-3</v>
      </c>
      <c r="G202" s="173"/>
      <c r="H202" s="172">
        <v>4.3119999999999999E-3</v>
      </c>
      <c r="I202" s="210"/>
    </row>
    <row r="203" spans="1:9" x14ac:dyDescent="0.25">
      <c r="A203" s="221"/>
      <c r="B203" s="237" t="s">
        <v>334</v>
      </c>
      <c r="C203" s="129">
        <v>849</v>
      </c>
      <c r="D203" s="130">
        <v>490</v>
      </c>
      <c r="E203" s="177"/>
      <c r="F203" s="170" t="s">
        <v>136</v>
      </c>
      <c r="G203" s="173"/>
      <c r="H203" s="172" t="s">
        <v>136</v>
      </c>
      <c r="I203" s="210"/>
    </row>
    <row r="204" spans="1:9" x14ac:dyDescent="0.25">
      <c r="A204" s="221"/>
      <c r="B204" s="237" t="s">
        <v>335</v>
      </c>
      <c r="C204" s="129">
        <v>850</v>
      </c>
      <c r="D204" s="130"/>
      <c r="E204" s="177"/>
      <c r="F204" s="170">
        <v>2.1700000000000001E-3</v>
      </c>
      <c r="G204" s="173"/>
      <c r="H204" s="172">
        <v>1.9659999999999999E-3</v>
      </c>
      <c r="I204" s="210"/>
    </row>
    <row r="205" spans="1:9" x14ac:dyDescent="0.25">
      <c r="A205" s="221"/>
      <c r="B205" s="237" t="s">
        <v>336</v>
      </c>
      <c r="C205" s="129">
        <v>851</v>
      </c>
      <c r="D205" s="130"/>
      <c r="E205" s="177"/>
      <c r="F205" s="170">
        <v>1.9469999999999999E-3</v>
      </c>
      <c r="G205" s="173"/>
      <c r="H205" s="172">
        <v>1.7639999999999999E-3</v>
      </c>
      <c r="I205" s="210"/>
    </row>
    <row r="206" spans="1:9" x14ac:dyDescent="0.25">
      <c r="A206" s="221"/>
      <c r="B206" s="237" t="s">
        <v>337</v>
      </c>
      <c r="C206" s="129">
        <v>852</v>
      </c>
      <c r="D206" s="130"/>
      <c r="E206" s="177"/>
      <c r="F206" s="170">
        <v>6.1499999999999999E-4</v>
      </c>
      <c r="G206" s="173"/>
      <c r="H206" s="172">
        <v>5.5699999999999999E-4</v>
      </c>
      <c r="I206" s="210"/>
    </row>
    <row r="207" spans="1:9" x14ac:dyDescent="0.25">
      <c r="A207" s="221"/>
      <c r="B207" s="237" t="s">
        <v>338</v>
      </c>
      <c r="C207" s="129">
        <v>853</v>
      </c>
      <c r="D207" s="130"/>
      <c r="E207" s="177"/>
      <c r="F207" s="170">
        <v>4.4200000000000001E-4</v>
      </c>
      <c r="G207" s="173"/>
      <c r="H207" s="172">
        <v>4.0000000000000002E-4</v>
      </c>
      <c r="I207" s="210"/>
    </row>
    <row r="208" spans="1:9" x14ac:dyDescent="0.25">
      <c r="A208" s="221"/>
      <c r="B208" s="237" t="s">
        <v>339</v>
      </c>
      <c r="C208" s="129">
        <v>855</v>
      </c>
      <c r="D208" s="130"/>
      <c r="E208" s="177"/>
      <c r="F208" s="170">
        <v>1.0907E-2</v>
      </c>
      <c r="G208" s="173"/>
      <c r="H208" s="172">
        <v>9.8799999999999999E-3</v>
      </c>
      <c r="I208" s="210"/>
    </row>
    <row r="209" spans="1:9" x14ac:dyDescent="0.25">
      <c r="A209" s="221"/>
      <c r="B209" s="237" t="s">
        <v>340</v>
      </c>
      <c r="C209" s="129">
        <v>856</v>
      </c>
      <c r="D209" s="130"/>
      <c r="E209" s="177"/>
      <c r="F209" s="170">
        <v>3.2929999999999999E-3</v>
      </c>
      <c r="G209" s="173"/>
      <c r="H209" s="172">
        <v>2.983E-3</v>
      </c>
      <c r="I209" s="210"/>
    </row>
    <row r="210" spans="1:9" x14ac:dyDescent="0.25">
      <c r="A210" s="221"/>
      <c r="B210" s="237" t="s">
        <v>341</v>
      </c>
      <c r="C210" s="129">
        <v>858</v>
      </c>
      <c r="D210" s="130"/>
      <c r="E210" s="177"/>
      <c r="F210" s="170">
        <v>8.7699999999999996E-4</v>
      </c>
      <c r="G210" s="173"/>
      <c r="H210" s="172">
        <v>7.94E-4</v>
      </c>
    </row>
    <row r="211" spans="1:9" x14ac:dyDescent="0.25">
      <c r="A211" s="221"/>
      <c r="B211" s="237" t="s">
        <v>342</v>
      </c>
      <c r="C211" s="129">
        <v>862</v>
      </c>
      <c r="D211" s="130"/>
      <c r="E211" s="177"/>
      <c r="F211" s="170">
        <v>4.8120000000000003E-3</v>
      </c>
      <c r="G211" s="173"/>
      <c r="H211" s="172">
        <v>4.359E-3</v>
      </c>
    </row>
    <row r="212" spans="1:9" x14ac:dyDescent="0.25">
      <c r="A212" s="221"/>
      <c r="B212" s="237" t="s">
        <v>343</v>
      </c>
      <c r="C212" s="129">
        <v>865</v>
      </c>
      <c r="D212" s="130"/>
      <c r="E212" s="177"/>
      <c r="F212" s="170">
        <v>1.913E-3</v>
      </c>
      <c r="G212" s="173"/>
      <c r="H212" s="172">
        <v>1.7329999999999999E-3</v>
      </c>
    </row>
    <row r="213" spans="1:9" x14ac:dyDescent="0.25">
      <c r="A213" s="221"/>
      <c r="B213" s="237" t="s">
        <v>344</v>
      </c>
      <c r="C213" s="129">
        <v>868</v>
      </c>
      <c r="D213" s="130"/>
      <c r="E213" s="177"/>
      <c r="F213" s="170">
        <v>4.4200000000000001E-4</v>
      </c>
      <c r="G213" s="173"/>
      <c r="H213" s="172">
        <v>4.0000000000000002E-4</v>
      </c>
    </row>
    <row r="214" spans="1:9" x14ac:dyDescent="0.25">
      <c r="A214" s="221"/>
      <c r="B214" s="237" t="s">
        <v>345</v>
      </c>
      <c r="C214" s="129">
        <v>870</v>
      </c>
      <c r="D214" s="130"/>
      <c r="E214" s="177"/>
      <c r="F214" s="170">
        <v>5.868E-3</v>
      </c>
      <c r="G214" s="173"/>
      <c r="H214" s="172">
        <v>5.3150000000000003E-3</v>
      </c>
    </row>
    <row r="215" spans="1:9" x14ac:dyDescent="0.25">
      <c r="A215" s="221"/>
      <c r="B215" s="237" t="s">
        <v>346</v>
      </c>
      <c r="C215" s="129">
        <v>871</v>
      </c>
      <c r="D215" s="130"/>
      <c r="E215" s="177"/>
      <c r="F215" s="170">
        <v>1.172E-2</v>
      </c>
      <c r="G215" s="173"/>
      <c r="H215" s="172">
        <v>1.0616E-2</v>
      </c>
    </row>
    <row r="216" spans="1:9" x14ac:dyDescent="0.25">
      <c r="A216" s="221"/>
      <c r="B216" s="237" t="s">
        <v>654</v>
      </c>
      <c r="C216" s="129">
        <v>872</v>
      </c>
      <c r="D216" s="130"/>
      <c r="E216" s="177"/>
      <c r="F216" s="170">
        <v>4.4099999999999999E-4</v>
      </c>
      <c r="G216" s="173"/>
      <c r="H216" s="172">
        <v>3.9899999999999999E-4</v>
      </c>
    </row>
    <row r="217" spans="1:9" x14ac:dyDescent="0.25">
      <c r="A217" s="221"/>
      <c r="B217" s="237" t="s">
        <v>347</v>
      </c>
      <c r="C217" s="129">
        <v>873</v>
      </c>
      <c r="D217" s="130"/>
      <c r="E217" s="177"/>
      <c r="F217" s="170">
        <v>5.0489999999999997E-3</v>
      </c>
      <c r="G217" s="173"/>
      <c r="H217" s="172">
        <v>4.5739999999999999E-3</v>
      </c>
    </row>
    <row r="218" spans="1:9" x14ac:dyDescent="0.25">
      <c r="A218" s="221"/>
      <c r="B218" s="237" t="s">
        <v>348</v>
      </c>
      <c r="C218" s="129">
        <v>876</v>
      </c>
      <c r="D218" s="130"/>
      <c r="E218" s="177"/>
      <c r="F218" s="170">
        <v>1.4572999999999999E-2</v>
      </c>
      <c r="G218" s="173"/>
      <c r="H218" s="172">
        <v>1.3200999999999999E-2</v>
      </c>
    </row>
    <row r="219" spans="1:9" x14ac:dyDescent="0.25">
      <c r="A219" s="221"/>
      <c r="B219" s="237" t="s">
        <v>349</v>
      </c>
      <c r="C219" s="129">
        <v>879</v>
      </c>
      <c r="D219" s="130"/>
      <c r="E219" s="177"/>
      <c r="F219" s="170">
        <v>1.9275E-2</v>
      </c>
      <c r="G219" s="173"/>
      <c r="H219" s="172">
        <v>1.746E-2</v>
      </c>
    </row>
    <row r="220" spans="1:9" x14ac:dyDescent="0.25">
      <c r="A220" s="221"/>
      <c r="B220" s="237" t="s">
        <v>350</v>
      </c>
      <c r="C220" s="129">
        <v>881</v>
      </c>
      <c r="D220" s="130"/>
      <c r="E220" s="177"/>
      <c r="F220" s="170">
        <v>8.8098999999999997E-2</v>
      </c>
      <c r="G220" s="173"/>
      <c r="H220" s="172">
        <v>7.9802999999999999E-2</v>
      </c>
    </row>
    <row r="221" spans="1:9" x14ac:dyDescent="0.25">
      <c r="A221" s="221"/>
      <c r="B221" s="237" t="s">
        <v>351</v>
      </c>
      <c r="C221" s="129">
        <v>882</v>
      </c>
      <c r="D221" s="130">
        <v>490</v>
      </c>
      <c r="E221" s="177"/>
      <c r="F221" s="170" t="s">
        <v>136</v>
      </c>
      <c r="G221" s="173"/>
      <c r="H221" s="172" t="s">
        <v>136</v>
      </c>
    </row>
    <row r="222" spans="1:9" x14ac:dyDescent="0.25">
      <c r="A222" s="221"/>
      <c r="B222" s="237" t="s">
        <v>352</v>
      </c>
      <c r="C222" s="129">
        <v>883</v>
      </c>
      <c r="D222" s="130"/>
      <c r="E222" s="177"/>
      <c r="F222" s="170">
        <v>2.809E-2</v>
      </c>
      <c r="G222" s="173"/>
      <c r="H222" s="172">
        <v>2.5444999999999999E-2</v>
      </c>
    </row>
    <row r="223" spans="1:9" x14ac:dyDescent="0.25">
      <c r="A223" s="221"/>
      <c r="B223" s="237" t="s">
        <v>353</v>
      </c>
      <c r="C223" s="129">
        <v>885</v>
      </c>
      <c r="D223" s="130"/>
      <c r="E223" s="177"/>
      <c r="F223" s="170">
        <v>6.8322999999999995E-2</v>
      </c>
      <c r="G223" s="173"/>
      <c r="H223" s="172">
        <v>6.1890000000000001E-2</v>
      </c>
    </row>
    <row r="224" spans="1:9" x14ac:dyDescent="0.25">
      <c r="A224" s="221"/>
      <c r="B224" s="237" t="s">
        <v>354</v>
      </c>
      <c r="C224" s="129">
        <v>886</v>
      </c>
      <c r="D224" s="130"/>
      <c r="E224" s="177"/>
      <c r="F224" s="170">
        <v>3.2514000000000001E-2</v>
      </c>
      <c r="G224" s="173"/>
      <c r="H224" s="172">
        <v>2.9451999999999999E-2</v>
      </c>
    </row>
    <row r="225" spans="1:8" x14ac:dyDescent="0.25">
      <c r="A225" s="221"/>
      <c r="B225" s="237" t="s">
        <v>355</v>
      </c>
      <c r="C225" s="129">
        <v>888</v>
      </c>
      <c r="D225" s="130"/>
      <c r="E225" s="177"/>
      <c r="F225" s="170">
        <v>9.1200000000000005E-4</v>
      </c>
      <c r="G225" s="173"/>
      <c r="H225" s="172">
        <v>8.2600000000000002E-4</v>
      </c>
    </row>
    <row r="226" spans="1:8" x14ac:dyDescent="0.25">
      <c r="A226" s="221"/>
      <c r="B226" s="237" t="s">
        <v>356</v>
      </c>
      <c r="C226" s="129">
        <v>889</v>
      </c>
      <c r="D226" s="130"/>
      <c r="E226" s="177"/>
      <c r="F226" s="170">
        <v>4.1181000000000002E-2</v>
      </c>
      <c r="G226" s="173"/>
      <c r="H226" s="172">
        <v>3.7303000000000003E-2</v>
      </c>
    </row>
    <row r="227" spans="1:8" x14ac:dyDescent="0.25">
      <c r="A227" s="221"/>
      <c r="B227" s="237" t="s">
        <v>357</v>
      </c>
      <c r="C227" s="129">
        <v>894</v>
      </c>
      <c r="D227" s="130"/>
      <c r="E227" s="177"/>
      <c r="F227" s="170">
        <v>3.65E-3</v>
      </c>
      <c r="G227" s="173"/>
      <c r="H227" s="172">
        <v>3.3059999999999999E-3</v>
      </c>
    </row>
    <row r="228" spans="1:8" x14ac:dyDescent="0.25">
      <c r="A228" s="221"/>
      <c r="B228" s="237" t="s">
        <v>358</v>
      </c>
      <c r="C228" s="129">
        <v>895</v>
      </c>
      <c r="D228" s="130"/>
      <c r="E228" s="177"/>
      <c r="F228" s="170">
        <v>7.0740000000000004E-3</v>
      </c>
      <c r="G228" s="173"/>
      <c r="H228" s="172">
        <v>6.4079999999999996E-3</v>
      </c>
    </row>
    <row r="229" spans="1:8" x14ac:dyDescent="0.25">
      <c r="A229" s="221"/>
      <c r="B229" s="237" t="s">
        <v>359</v>
      </c>
      <c r="C229" s="129">
        <v>896</v>
      </c>
      <c r="D229" s="130"/>
      <c r="E229" s="177"/>
      <c r="F229" s="170">
        <v>4.6680000000000003E-3</v>
      </c>
      <c r="G229" s="173"/>
      <c r="H229" s="172">
        <v>4.228E-3</v>
      </c>
    </row>
    <row r="230" spans="1:8" x14ac:dyDescent="0.25">
      <c r="A230" s="221"/>
      <c r="B230" s="237" t="s">
        <v>360</v>
      </c>
      <c r="C230" s="129">
        <v>899</v>
      </c>
      <c r="D230" s="130"/>
      <c r="E230" s="177"/>
      <c r="F230" s="170">
        <v>3.5300000000000002E-3</v>
      </c>
      <c r="G230" s="173"/>
      <c r="H230" s="172">
        <v>3.1979999999999999E-3</v>
      </c>
    </row>
    <row r="231" spans="1:8" x14ac:dyDescent="0.25">
      <c r="A231" s="221"/>
      <c r="B231" s="237" t="s">
        <v>361</v>
      </c>
      <c r="C231" s="129">
        <v>955</v>
      </c>
      <c r="D231" s="130"/>
      <c r="E231" s="177"/>
      <c r="F231" s="170">
        <v>6.1139999999999996E-3</v>
      </c>
      <c r="G231" s="173"/>
      <c r="H231" s="172">
        <v>5.5380000000000004E-3</v>
      </c>
    </row>
    <row r="232" spans="1:8" x14ac:dyDescent="0.25">
      <c r="A232" s="221"/>
      <c r="F232" s="105" t="s">
        <v>136</v>
      </c>
      <c r="H232" s="103"/>
    </row>
    <row r="233" spans="1:8" x14ac:dyDescent="0.25">
      <c r="A233" s="221"/>
      <c r="F233" s="105" t="s">
        <v>136</v>
      </c>
      <c r="H233" s="103"/>
    </row>
    <row r="234" spans="1:8" x14ac:dyDescent="0.25">
      <c r="A234" s="221"/>
      <c r="F234" s="105" t="s">
        <v>136</v>
      </c>
      <c r="H234" s="103"/>
    </row>
    <row r="235" spans="1:8" x14ac:dyDescent="0.25">
      <c r="A235" s="221"/>
      <c r="F235" s="105" t="s">
        <v>136</v>
      </c>
      <c r="H235" s="103"/>
    </row>
    <row r="236" spans="1:8" x14ac:dyDescent="0.25">
      <c r="A236" s="221"/>
      <c r="F236" s="105" t="s">
        <v>136</v>
      </c>
      <c r="H236" s="103"/>
    </row>
    <row r="237" spans="1:8" x14ac:dyDescent="0.25">
      <c r="A237" s="221"/>
      <c r="F237" s="105" t="s">
        <v>136</v>
      </c>
      <c r="H237" s="103"/>
    </row>
    <row r="238" spans="1:8" x14ac:dyDescent="0.25">
      <c r="A238" s="221"/>
      <c r="F238" s="105" t="s">
        <v>136</v>
      </c>
      <c r="H238" s="103"/>
    </row>
    <row r="239" spans="1:8" x14ac:dyDescent="0.25">
      <c r="A239" s="221"/>
      <c r="F239" s="105" t="s">
        <v>136</v>
      </c>
      <c r="H239" s="103"/>
    </row>
    <row r="240" spans="1:8" x14ac:dyDescent="0.25">
      <c r="A240" s="221"/>
      <c r="F240" s="105" t="s">
        <v>136</v>
      </c>
      <c r="H240" s="103"/>
    </row>
    <row r="241" spans="1:8" x14ac:dyDescent="0.25">
      <c r="A241" s="221"/>
      <c r="F241" s="105" t="s">
        <v>136</v>
      </c>
      <c r="H241" s="103"/>
    </row>
    <row r="242" spans="1:8" x14ac:dyDescent="0.25">
      <c r="A242" s="221"/>
      <c r="F242" s="105" t="s">
        <v>136</v>
      </c>
      <c r="H242" s="103"/>
    </row>
    <row r="243" spans="1:8" x14ac:dyDescent="0.25">
      <c r="A243" s="221"/>
      <c r="F243" s="105" t="s">
        <v>136</v>
      </c>
      <c r="H243" s="103"/>
    </row>
    <row r="244" spans="1:8" x14ac:dyDescent="0.25">
      <c r="A244" s="221"/>
      <c r="F244" s="105" t="s">
        <v>136</v>
      </c>
    </row>
    <row r="245" spans="1:8" x14ac:dyDescent="0.25">
      <c r="A245" s="221"/>
      <c r="F245" s="105" t="s">
        <v>136</v>
      </c>
    </row>
    <row r="246" spans="1:8" x14ac:dyDescent="0.25">
      <c r="A246" s="221"/>
      <c r="F246" s="105" t="s">
        <v>136</v>
      </c>
    </row>
    <row r="247" spans="1:8" x14ac:dyDescent="0.25">
      <c r="A247" s="221"/>
      <c r="F247" s="105" t="s">
        <v>136</v>
      </c>
    </row>
    <row r="248" spans="1:8" x14ac:dyDescent="0.25">
      <c r="A248" s="221"/>
      <c r="F248" s="105" t="s">
        <v>136</v>
      </c>
    </row>
    <row r="249" spans="1:8" x14ac:dyDescent="0.25">
      <c r="A249" s="221"/>
      <c r="F249" s="105" t="s">
        <v>136</v>
      </c>
    </row>
    <row r="250" spans="1:8" x14ac:dyDescent="0.25">
      <c r="A250" s="221"/>
      <c r="F250" s="105" t="s">
        <v>136</v>
      </c>
    </row>
    <row r="251" spans="1:8" x14ac:dyDescent="0.25">
      <c r="A251" s="233"/>
      <c r="F251" s="105" t="s">
        <v>136</v>
      </c>
    </row>
    <row r="252" spans="1:8" x14ac:dyDescent="0.25">
      <c r="A252" s="233"/>
      <c r="F252" s="105" t="s">
        <v>136</v>
      </c>
    </row>
    <row r="253" spans="1:8" x14ac:dyDescent="0.25">
      <c r="A253" s="233"/>
      <c r="F253" s="105" t="s">
        <v>136</v>
      </c>
    </row>
    <row r="254" spans="1:8" x14ac:dyDescent="0.25">
      <c r="A254" s="233"/>
      <c r="F254" s="105" t="s">
        <v>136</v>
      </c>
    </row>
    <row r="255" spans="1:8" x14ac:dyDescent="0.25">
      <c r="A255" s="233"/>
      <c r="F255" s="105" t="s">
        <v>136</v>
      </c>
    </row>
    <row r="256" spans="1:8" x14ac:dyDescent="0.25">
      <c r="A256" s="233"/>
      <c r="F256" s="105" t="s">
        <v>136</v>
      </c>
    </row>
    <row r="257" spans="1:6" x14ac:dyDescent="0.25">
      <c r="A257" s="233"/>
      <c r="F257" s="105" t="s">
        <v>136</v>
      </c>
    </row>
    <row r="258" spans="1:6" x14ac:dyDescent="0.25">
      <c r="A258" s="233"/>
      <c r="F258" s="105" t="s">
        <v>136</v>
      </c>
    </row>
    <row r="259" spans="1:6" x14ac:dyDescent="0.25">
      <c r="A259" s="233"/>
    </row>
    <row r="260" spans="1:6" x14ac:dyDescent="0.25">
      <c r="A260" s="233"/>
    </row>
    <row r="261" spans="1:6" x14ac:dyDescent="0.25">
      <c r="A261" s="233"/>
    </row>
    <row r="262" spans="1:6" x14ac:dyDescent="0.25">
      <c r="A262" s="233"/>
    </row>
    <row r="263" spans="1:6" x14ac:dyDescent="0.25">
      <c r="A263" s="233"/>
    </row>
    <row r="264" spans="1:6" x14ac:dyDescent="0.25">
      <c r="A264" s="233"/>
    </row>
    <row r="265" spans="1:6" x14ac:dyDescent="0.25">
      <c r="A265" s="233"/>
    </row>
    <row r="266" spans="1:6" x14ac:dyDescent="0.25">
      <c r="A266" s="233"/>
    </row>
    <row r="267" spans="1:6" x14ac:dyDescent="0.25">
      <c r="A267" s="233"/>
    </row>
    <row r="268" spans="1:6" x14ac:dyDescent="0.25">
      <c r="A268" s="233"/>
    </row>
    <row r="269" spans="1:6" x14ac:dyDescent="0.25">
      <c r="A269" s="233"/>
    </row>
    <row r="270" spans="1:6" x14ac:dyDescent="0.25">
      <c r="A270" s="233"/>
    </row>
    <row r="271" spans="1:6" x14ac:dyDescent="0.25">
      <c r="A271" s="233"/>
    </row>
    <row r="272" spans="1:6" x14ac:dyDescent="0.25">
      <c r="A272" s="233"/>
    </row>
    <row r="273" spans="1:1" x14ac:dyDescent="0.25">
      <c r="A273" s="233"/>
    </row>
    <row r="274" spans="1:1" x14ac:dyDescent="0.25">
      <c r="A274" s="233"/>
    </row>
    <row r="275" spans="1:1" x14ac:dyDescent="0.25">
      <c r="A275" s="233"/>
    </row>
    <row r="276" spans="1:1" x14ac:dyDescent="0.25">
      <c r="A276" s="233"/>
    </row>
    <row r="277" spans="1:1" x14ac:dyDescent="0.25">
      <c r="A277" s="233"/>
    </row>
    <row r="278" spans="1:1" x14ac:dyDescent="0.25">
      <c r="A278" s="233"/>
    </row>
    <row r="279" spans="1:1" x14ac:dyDescent="0.25">
      <c r="A279" s="233"/>
    </row>
    <row r="280" spans="1:1" x14ac:dyDescent="0.25">
      <c r="A280" s="233"/>
    </row>
    <row r="281" spans="1:1" x14ac:dyDescent="0.25">
      <c r="A281" s="233"/>
    </row>
    <row r="282" spans="1:1" x14ac:dyDescent="0.25">
      <c r="A282" s="233"/>
    </row>
    <row r="283" spans="1:1" x14ac:dyDescent="0.25">
      <c r="A283" s="233"/>
    </row>
    <row r="284" spans="1:1" x14ac:dyDescent="0.25">
      <c r="A284" s="233"/>
    </row>
    <row r="285" spans="1:1" x14ac:dyDescent="0.25">
      <c r="A285" s="233"/>
    </row>
    <row r="286" spans="1:1" x14ac:dyDescent="0.25">
      <c r="A286" s="233"/>
    </row>
    <row r="287" spans="1:1" x14ac:dyDescent="0.25">
      <c r="A287" s="233"/>
    </row>
    <row r="288" spans="1:1" x14ac:dyDescent="0.25">
      <c r="A288" s="233"/>
    </row>
    <row r="289" spans="1:1" x14ac:dyDescent="0.25">
      <c r="A289" s="233"/>
    </row>
    <row r="290" spans="1:1" x14ac:dyDescent="0.25">
      <c r="A290" s="233"/>
    </row>
    <row r="291" spans="1:1" x14ac:dyDescent="0.25">
      <c r="A291" s="233"/>
    </row>
    <row r="292" spans="1:1" x14ac:dyDescent="0.25">
      <c r="A292" s="233"/>
    </row>
    <row r="293" spans="1:1" x14ac:dyDescent="0.25">
      <c r="A293" s="233"/>
    </row>
    <row r="294" spans="1:1" x14ac:dyDescent="0.25">
      <c r="A294" s="233"/>
    </row>
    <row r="295" spans="1:1" x14ac:dyDescent="0.25">
      <c r="A295" s="233"/>
    </row>
    <row r="296" spans="1:1" x14ac:dyDescent="0.25">
      <c r="A296" s="233"/>
    </row>
    <row r="297" spans="1:1" x14ac:dyDescent="0.25">
      <c r="A297" s="233"/>
    </row>
    <row r="298" spans="1:1" x14ac:dyDescent="0.25">
      <c r="A298" s="233"/>
    </row>
  </sheetData>
  <mergeCells count="2">
    <mergeCell ref="H2:I2"/>
    <mergeCell ref="B5:I5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&amp;RI.V-&amp;P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3"/>
  <sheetViews>
    <sheetView zoomScaleNormal="100" workbookViewId="0">
      <selection activeCell="I2" sqref="I2"/>
    </sheetView>
  </sheetViews>
  <sheetFormatPr baseColWidth="10" defaultRowHeight="15" x14ac:dyDescent="0.25"/>
  <cols>
    <col min="1" max="1" width="5.85546875" style="202" customWidth="1"/>
    <col min="2" max="2" width="22.85546875" style="86" customWidth="1"/>
    <col min="3" max="3" width="6.42578125" style="123" customWidth="1"/>
    <col min="4" max="4" width="6.42578125" style="175" customWidth="1"/>
    <col min="5" max="5" width="1.85546875" style="86" customWidth="1"/>
    <col min="6" max="6" width="11.7109375" style="105" customWidth="1"/>
    <col min="7" max="7" width="1.85546875" style="105" customWidth="1"/>
    <col min="8" max="8" width="11.7109375" style="105" customWidth="1"/>
    <col min="9" max="9" width="11.42578125" style="86"/>
  </cols>
  <sheetData>
    <row r="1" spans="1:9" x14ac:dyDescent="0.25">
      <c r="I1" s="205">
        <v>511</v>
      </c>
    </row>
    <row r="2" spans="1:9" x14ac:dyDescent="0.25">
      <c r="I2" s="206">
        <v>41974</v>
      </c>
    </row>
    <row r="5" spans="1:9" x14ac:dyDescent="0.25">
      <c r="A5" s="91" t="s">
        <v>24</v>
      </c>
      <c r="B5" s="78" t="s">
        <v>384</v>
      </c>
      <c r="C5" s="208"/>
      <c r="D5" s="209"/>
      <c r="E5" s="210"/>
      <c r="F5" s="103"/>
      <c r="G5" s="104" t="s">
        <v>385</v>
      </c>
      <c r="H5" s="103"/>
      <c r="I5" s="210"/>
    </row>
    <row r="6" spans="1:9" x14ac:dyDescent="0.25">
      <c r="B6" s="238" t="s">
        <v>386</v>
      </c>
      <c r="C6" s="208"/>
      <c r="D6" s="209"/>
      <c r="E6" s="210"/>
      <c r="F6" s="103"/>
      <c r="G6" s="211"/>
      <c r="H6" s="103"/>
      <c r="I6" s="210"/>
    </row>
    <row r="7" spans="1:9" x14ac:dyDescent="0.25">
      <c r="B7" s="238"/>
      <c r="C7" s="208"/>
      <c r="D7" s="209"/>
      <c r="E7" s="210"/>
      <c r="F7" s="103"/>
      <c r="G7" s="211"/>
      <c r="H7" s="103"/>
      <c r="I7" s="210"/>
    </row>
    <row r="8" spans="1:9" x14ac:dyDescent="0.25">
      <c r="B8" s="78" t="s">
        <v>387</v>
      </c>
      <c r="C8" s="208"/>
      <c r="D8" s="209"/>
      <c r="E8" s="210"/>
      <c r="F8" s="103"/>
      <c r="G8" s="104" t="s">
        <v>388</v>
      </c>
      <c r="H8" s="103"/>
      <c r="I8" s="210"/>
    </row>
    <row r="9" spans="1:9" x14ac:dyDescent="0.25">
      <c r="A9" s="47"/>
      <c r="B9" s="239" t="s">
        <v>389</v>
      </c>
      <c r="C9" s="115"/>
      <c r="D9" s="240"/>
      <c r="E9" s="240"/>
      <c r="F9" s="241"/>
      <c r="G9" s="241"/>
      <c r="H9" s="105" t="s">
        <v>2</v>
      </c>
    </row>
    <row r="10" spans="1:9" ht="15.75" thickBot="1" x14ac:dyDescent="0.3">
      <c r="A10"/>
      <c r="B10" s="239"/>
      <c r="C10" s="115"/>
      <c r="D10" s="240"/>
      <c r="E10" s="240"/>
      <c r="F10" s="241"/>
      <c r="G10" s="241"/>
    </row>
    <row r="11" spans="1:9" ht="27" thickBot="1" x14ac:dyDescent="0.3">
      <c r="A11" s="221"/>
      <c r="B11" s="216" t="s">
        <v>129</v>
      </c>
      <c r="C11" s="217" t="s">
        <v>2</v>
      </c>
      <c r="D11" s="160" t="s">
        <v>2</v>
      </c>
      <c r="E11" s="161"/>
      <c r="F11" s="218" t="s">
        <v>130</v>
      </c>
      <c r="G11" s="219"/>
      <c r="H11" s="112" t="s">
        <v>131</v>
      </c>
      <c r="I11" s="220"/>
    </row>
    <row r="12" spans="1:9" x14ac:dyDescent="0.25">
      <c r="A12" s="221"/>
      <c r="B12" s="115" t="s">
        <v>2</v>
      </c>
      <c r="C12" s="116" t="s">
        <v>2</v>
      </c>
      <c r="D12" s="116"/>
      <c r="E12" s="117"/>
      <c r="G12" s="118"/>
      <c r="H12" s="121" t="s">
        <v>2</v>
      </c>
      <c r="I12" s="222"/>
    </row>
    <row r="13" spans="1:9" x14ac:dyDescent="0.25">
      <c r="A13" s="221"/>
      <c r="B13" s="122">
        <f>COUNT(C14:C399)</f>
        <v>72</v>
      </c>
      <c r="D13" s="123" t="s">
        <v>4</v>
      </c>
      <c r="F13" s="125" t="s">
        <v>133</v>
      </c>
      <c r="H13" s="122">
        <f>COUNT(H14:H504)</f>
        <v>72</v>
      </c>
    </row>
    <row r="14" spans="1:9" x14ac:dyDescent="0.25">
      <c r="A14" s="221"/>
      <c r="B14" s="167" t="s">
        <v>158</v>
      </c>
      <c r="C14" s="129">
        <v>11</v>
      </c>
      <c r="D14" s="130"/>
      <c r="E14" s="131"/>
      <c r="F14" s="170">
        <v>100</v>
      </c>
      <c r="G14" s="173"/>
      <c r="H14" s="172">
        <v>74.126002</v>
      </c>
      <c r="I14" s="177"/>
    </row>
    <row r="15" spans="1:9" x14ac:dyDescent="0.25">
      <c r="A15" s="221"/>
      <c r="B15" s="167" t="s">
        <v>159</v>
      </c>
      <c r="C15" s="129">
        <v>22</v>
      </c>
      <c r="D15" s="130"/>
      <c r="E15" s="131"/>
      <c r="F15" s="170">
        <v>0.43759599999999998</v>
      </c>
      <c r="G15" s="173"/>
      <c r="H15" s="172">
        <v>0.32437199999999999</v>
      </c>
      <c r="I15" s="177"/>
    </row>
    <row r="16" spans="1:9" x14ac:dyDescent="0.25">
      <c r="A16" s="221"/>
      <c r="B16" s="167" t="s">
        <v>160</v>
      </c>
      <c r="C16" s="129">
        <v>23</v>
      </c>
      <c r="D16" s="130"/>
      <c r="E16" s="131"/>
      <c r="F16" s="170">
        <v>5.5781999999999998E-2</v>
      </c>
      <c r="G16" s="173"/>
      <c r="H16" s="172">
        <v>4.1348999999999997E-2</v>
      </c>
      <c r="I16" s="177"/>
    </row>
    <row r="17" spans="1:9" x14ac:dyDescent="0.25">
      <c r="A17" s="221"/>
      <c r="B17" s="167" t="s">
        <v>161</v>
      </c>
      <c r="C17" s="129">
        <v>24</v>
      </c>
      <c r="D17" s="130"/>
      <c r="E17" s="131"/>
      <c r="F17" s="170">
        <v>7.8340999999999994E-2</v>
      </c>
      <c r="G17" s="173"/>
      <c r="H17" s="172">
        <v>5.8070999999999998E-2</v>
      </c>
      <c r="I17" s="177"/>
    </row>
    <row r="18" spans="1:9" x14ac:dyDescent="0.25">
      <c r="A18" s="221"/>
      <c r="B18" s="167" t="s">
        <v>162</v>
      </c>
      <c r="C18" s="129">
        <v>27</v>
      </c>
      <c r="D18" s="130"/>
      <c r="E18" s="131"/>
      <c r="F18" s="170">
        <v>3.8435999999999998E-2</v>
      </c>
      <c r="G18" s="173"/>
      <c r="H18" s="172">
        <v>2.8490999999999999E-2</v>
      </c>
      <c r="I18" s="177"/>
    </row>
    <row r="19" spans="1:9" x14ac:dyDescent="0.25">
      <c r="A19" s="221"/>
      <c r="B19" s="167" t="s">
        <v>165</v>
      </c>
      <c r="C19" s="129">
        <v>32</v>
      </c>
      <c r="D19" s="130"/>
      <c r="E19" s="131"/>
      <c r="F19" s="170">
        <v>0.12745600000000001</v>
      </c>
      <c r="G19" s="173"/>
      <c r="H19" s="172">
        <v>9.4478000000000006E-2</v>
      </c>
      <c r="I19" s="177"/>
    </row>
    <row r="20" spans="1:9" x14ac:dyDescent="0.25">
      <c r="A20" s="221"/>
      <c r="B20" s="167" t="s">
        <v>166</v>
      </c>
      <c r="C20" s="129">
        <v>34</v>
      </c>
      <c r="D20" s="130"/>
      <c r="E20" s="131"/>
      <c r="F20" s="170">
        <v>0.72017900000000001</v>
      </c>
      <c r="G20" s="173"/>
      <c r="H20" s="172">
        <v>0.53383999999999998</v>
      </c>
      <c r="I20" s="177"/>
    </row>
    <row r="21" spans="1:9" x14ac:dyDescent="0.25">
      <c r="A21" s="221"/>
      <c r="B21" s="167" t="s">
        <v>167</v>
      </c>
      <c r="C21" s="129">
        <v>35</v>
      </c>
      <c r="D21" s="130"/>
      <c r="E21" s="131"/>
      <c r="F21" s="170">
        <v>0.42925400000000002</v>
      </c>
      <c r="G21" s="173"/>
      <c r="H21" s="172">
        <v>0.318189</v>
      </c>
      <c r="I21" s="177"/>
    </row>
    <row r="22" spans="1:9" x14ac:dyDescent="0.25">
      <c r="A22" s="221"/>
      <c r="B22" s="167" t="s">
        <v>168</v>
      </c>
      <c r="C22" s="129">
        <v>36</v>
      </c>
      <c r="D22" s="130"/>
      <c r="E22" s="131"/>
      <c r="F22" s="170">
        <v>1.1469339999999999</v>
      </c>
      <c r="G22" s="173"/>
      <c r="H22" s="172">
        <v>0.85017600000000004</v>
      </c>
      <c r="I22" s="177"/>
    </row>
    <row r="23" spans="1:9" x14ac:dyDescent="0.25">
      <c r="A23" s="221"/>
      <c r="B23" s="167" t="s">
        <v>171</v>
      </c>
      <c r="C23" s="129">
        <v>39</v>
      </c>
      <c r="D23" s="130"/>
      <c r="E23" s="131"/>
      <c r="F23" s="170">
        <v>6.0188999999999999E-2</v>
      </c>
      <c r="G23" s="173"/>
      <c r="H23" s="172">
        <v>4.4616000000000003E-2</v>
      </c>
      <c r="I23" s="177"/>
    </row>
    <row r="24" spans="1:9" x14ac:dyDescent="0.25">
      <c r="A24" s="221"/>
      <c r="B24" s="167" t="s">
        <v>173</v>
      </c>
      <c r="C24" s="129">
        <v>43</v>
      </c>
      <c r="D24" s="130"/>
      <c r="E24" s="131"/>
      <c r="F24" s="170">
        <v>0.14371300000000001</v>
      </c>
      <c r="G24" s="173"/>
      <c r="H24" s="172">
        <v>0.106529</v>
      </c>
      <c r="I24" s="177"/>
    </row>
    <row r="25" spans="1:9" x14ac:dyDescent="0.25">
      <c r="A25" s="221"/>
      <c r="B25" s="167" t="s">
        <v>175</v>
      </c>
      <c r="C25" s="129">
        <v>45</v>
      </c>
      <c r="D25" s="130"/>
      <c r="E25" s="131"/>
      <c r="F25" s="170">
        <v>0.67751099999999997</v>
      </c>
      <c r="G25" s="173"/>
      <c r="H25" s="172">
        <v>0.50221199999999999</v>
      </c>
      <c r="I25" s="177"/>
    </row>
    <row r="26" spans="1:9" x14ac:dyDescent="0.25">
      <c r="A26" s="221"/>
      <c r="B26" s="167" t="s">
        <v>177</v>
      </c>
      <c r="C26" s="129">
        <v>47</v>
      </c>
      <c r="D26" s="130"/>
      <c r="E26" s="131"/>
      <c r="F26" s="170">
        <v>9.8247000000000001E-2</v>
      </c>
      <c r="G26" s="173"/>
      <c r="H26" s="172">
        <v>7.2827000000000003E-2</v>
      </c>
      <c r="I26" s="177"/>
    </row>
    <row r="27" spans="1:9" x14ac:dyDescent="0.25">
      <c r="A27" s="221"/>
      <c r="B27" s="167" t="s">
        <v>178</v>
      </c>
      <c r="C27" s="192">
        <v>48</v>
      </c>
      <c r="D27" s="193"/>
      <c r="E27" s="242"/>
      <c r="F27" s="132">
        <v>0.87958700000000001</v>
      </c>
      <c r="G27" s="133"/>
      <c r="H27" s="172">
        <v>0.652003</v>
      </c>
      <c r="I27" s="177"/>
    </row>
    <row r="28" spans="1:9" x14ac:dyDescent="0.25">
      <c r="A28" s="221"/>
      <c r="B28" s="167" t="s">
        <v>179</v>
      </c>
      <c r="C28" s="129">
        <v>49</v>
      </c>
      <c r="D28" s="130"/>
      <c r="E28" s="131"/>
      <c r="F28" s="170">
        <v>0.262127</v>
      </c>
      <c r="G28" s="173"/>
      <c r="H28" s="172">
        <v>0.194304</v>
      </c>
      <c r="I28" s="177"/>
    </row>
    <row r="29" spans="1:9" x14ac:dyDescent="0.25">
      <c r="A29" s="221"/>
      <c r="B29" s="167" t="s">
        <v>181</v>
      </c>
      <c r="C29" s="129">
        <v>52</v>
      </c>
      <c r="D29" s="130"/>
      <c r="E29" s="131"/>
      <c r="F29" s="170">
        <v>0.57290799999999997</v>
      </c>
      <c r="G29" s="173"/>
      <c r="H29" s="172">
        <v>0.424674</v>
      </c>
      <c r="I29" s="177"/>
    </row>
    <row r="30" spans="1:9" x14ac:dyDescent="0.25">
      <c r="A30" s="221"/>
      <c r="B30" s="167" t="s">
        <v>182</v>
      </c>
      <c r="C30" s="129">
        <v>53</v>
      </c>
      <c r="D30" s="130"/>
      <c r="E30" s="131"/>
      <c r="F30" s="170">
        <v>0.22373599999999999</v>
      </c>
      <c r="G30" s="173"/>
      <c r="H30" s="172">
        <v>0.16584699999999999</v>
      </c>
      <c r="I30" s="177"/>
    </row>
    <row r="31" spans="1:9" x14ac:dyDescent="0.25">
      <c r="A31" s="221"/>
      <c r="B31" s="167" t="s">
        <v>185</v>
      </c>
      <c r="C31" s="129">
        <v>61</v>
      </c>
      <c r="D31" s="130"/>
      <c r="E31" s="131"/>
      <c r="F31" s="170">
        <v>4.8386999999999999E-2</v>
      </c>
      <c r="G31" s="173"/>
      <c r="H31" s="172">
        <v>3.5867000000000003E-2</v>
      </c>
      <c r="I31" s="177"/>
    </row>
    <row r="32" spans="1:9" x14ac:dyDescent="0.25">
      <c r="A32" s="221"/>
      <c r="B32" s="167" t="s">
        <v>186</v>
      </c>
      <c r="C32" s="129">
        <v>62</v>
      </c>
      <c r="D32" s="130"/>
      <c r="E32" s="131"/>
      <c r="F32" s="170">
        <v>0.42275400000000002</v>
      </c>
      <c r="G32" s="173"/>
      <c r="H32" s="172">
        <v>0.31337100000000001</v>
      </c>
      <c r="I32" s="177"/>
    </row>
    <row r="33" spans="1:9" x14ac:dyDescent="0.25">
      <c r="A33" s="221"/>
      <c r="B33" s="167" t="s">
        <v>187</v>
      </c>
      <c r="C33" s="129">
        <v>64</v>
      </c>
      <c r="D33" s="130"/>
      <c r="E33" s="131"/>
      <c r="F33" s="170">
        <v>0.59297</v>
      </c>
      <c r="G33" s="173"/>
      <c r="H33" s="172">
        <v>0.43954500000000002</v>
      </c>
      <c r="I33" s="177"/>
    </row>
    <row r="34" spans="1:9" x14ac:dyDescent="0.25">
      <c r="A34" s="221"/>
      <c r="B34" s="167" t="s">
        <v>188</v>
      </c>
      <c r="C34" s="129">
        <v>65</v>
      </c>
      <c r="D34" s="130"/>
      <c r="E34" s="131"/>
      <c r="F34" s="170">
        <v>0.74990900000000005</v>
      </c>
      <c r="G34" s="173"/>
      <c r="H34" s="172">
        <v>0.55587799999999998</v>
      </c>
      <c r="I34" s="177"/>
    </row>
    <row r="35" spans="1:9" x14ac:dyDescent="0.25">
      <c r="A35" s="221"/>
      <c r="B35" s="167" t="s">
        <v>189</v>
      </c>
      <c r="C35" s="129">
        <v>66</v>
      </c>
      <c r="D35" s="130"/>
      <c r="E35" s="131"/>
      <c r="F35" s="170">
        <v>7.1420999999999998E-2</v>
      </c>
      <c r="G35" s="173"/>
      <c r="H35" s="172">
        <v>5.2942000000000003E-2</v>
      </c>
      <c r="I35" s="177"/>
    </row>
    <row r="36" spans="1:9" x14ac:dyDescent="0.25">
      <c r="A36" s="221"/>
      <c r="B36" s="167" t="s">
        <v>191</v>
      </c>
      <c r="C36" s="129">
        <v>69</v>
      </c>
      <c r="D36" s="130"/>
      <c r="E36" s="131"/>
      <c r="F36" s="170">
        <v>2.5951999999999999E-2</v>
      </c>
      <c r="G36" s="173"/>
      <c r="H36" s="172">
        <v>1.9237000000000001E-2</v>
      </c>
      <c r="I36" s="177"/>
    </row>
    <row r="37" spans="1:9" x14ac:dyDescent="0.25">
      <c r="A37" s="221"/>
      <c r="B37" s="167" t="s">
        <v>192</v>
      </c>
      <c r="C37" s="129">
        <v>71</v>
      </c>
      <c r="D37" s="130"/>
      <c r="E37" s="131"/>
      <c r="F37" s="170">
        <v>4.1991000000000001E-2</v>
      </c>
      <c r="G37" s="173"/>
      <c r="H37" s="172">
        <v>3.1126000000000001E-2</v>
      </c>
      <c r="I37" s="177"/>
    </row>
    <row r="38" spans="1:9" x14ac:dyDescent="0.25">
      <c r="A38" s="221"/>
      <c r="B38" s="167" t="s">
        <v>193</v>
      </c>
      <c r="C38" s="129">
        <v>72</v>
      </c>
      <c r="D38" s="130"/>
      <c r="E38" s="131"/>
      <c r="F38" s="170">
        <v>3.997411</v>
      </c>
      <c r="G38" s="173"/>
      <c r="H38" s="172">
        <v>2.9631210000000001</v>
      </c>
      <c r="I38" s="177"/>
    </row>
    <row r="39" spans="1:9" x14ac:dyDescent="0.25">
      <c r="A39" s="221"/>
      <c r="B39" s="167" t="s">
        <v>195</v>
      </c>
      <c r="C39" s="129">
        <v>74</v>
      </c>
      <c r="D39" s="130" t="s">
        <v>2</v>
      </c>
      <c r="E39" s="131"/>
      <c r="F39" s="170">
        <v>5.6032999999999999E-2</v>
      </c>
      <c r="G39" s="173"/>
      <c r="H39" s="172">
        <v>4.1535000000000002E-2</v>
      </c>
      <c r="I39" s="177"/>
    </row>
    <row r="40" spans="1:9" x14ac:dyDescent="0.25">
      <c r="A40" s="221"/>
      <c r="B40" s="167" t="s">
        <v>196</v>
      </c>
      <c r="C40" s="192">
        <v>76</v>
      </c>
      <c r="D40" s="193"/>
      <c r="E40" s="242"/>
      <c r="F40" s="132">
        <v>0.43860900000000003</v>
      </c>
      <c r="G40" s="133"/>
      <c r="H40" s="172">
        <v>0.325123</v>
      </c>
      <c r="I40" s="177"/>
    </row>
    <row r="41" spans="1:9" x14ac:dyDescent="0.25">
      <c r="A41" s="221"/>
      <c r="B41" s="167" t="s">
        <v>199</v>
      </c>
      <c r="C41" s="129">
        <v>82</v>
      </c>
      <c r="D41" s="130"/>
      <c r="E41" s="131"/>
      <c r="F41" s="170">
        <v>0.65768800000000005</v>
      </c>
      <c r="G41" s="173"/>
      <c r="H41" s="172">
        <v>0.48751800000000001</v>
      </c>
      <c r="I41" s="177"/>
    </row>
    <row r="42" spans="1:9" x14ac:dyDescent="0.25">
      <c r="A42" s="221"/>
      <c r="B42" s="167" t="s">
        <v>200</v>
      </c>
      <c r="C42" s="129">
        <v>86</v>
      </c>
      <c r="D42" s="130"/>
      <c r="E42" s="131"/>
      <c r="F42" s="170">
        <v>1.34873</v>
      </c>
      <c r="G42" s="173"/>
      <c r="H42" s="172">
        <v>0.99975999999999998</v>
      </c>
      <c r="I42" s="177"/>
    </row>
    <row r="43" spans="1:9" x14ac:dyDescent="0.25">
      <c r="A43" s="221"/>
      <c r="B43" s="167" t="s">
        <v>201</v>
      </c>
      <c r="C43" s="129">
        <v>88</v>
      </c>
      <c r="D43" s="130"/>
      <c r="E43" s="131"/>
      <c r="F43" s="170">
        <v>1.157565</v>
      </c>
      <c r="G43" s="173"/>
      <c r="H43" s="172">
        <v>0.85805699999999996</v>
      </c>
      <c r="I43" s="177"/>
    </row>
    <row r="44" spans="1:9" x14ac:dyDescent="0.25">
      <c r="A44" s="221"/>
      <c r="B44" s="167" t="s">
        <v>202</v>
      </c>
      <c r="C44" s="129">
        <v>89</v>
      </c>
      <c r="D44" s="130"/>
      <c r="E44" s="131"/>
      <c r="F44" s="170">
        <v>0.123415</v>
      </c>
      <c r="G44" s="173"/>
      <c r="H44" s="172">
        <v>9.1482999999999995E-2</v>
      </c>
      <c r="I44" s="177"/>
    </row>
    <row r="45" spans="1:9" x14ac:dyDescent="0.25">
      <c r="A45" s="221"/>
      <c r="B45" s="167" t="s">
        <v>203</v>
      </c>
      <c r="C45" s="129">
        <v>92</v>
      </c>
      <c r="D45" s="130"/>
      <c r="E45" s="131"/>
      <c r="F45" s="170">
        <v>0.25488899999999998</v>
      </c>
      <c r="G45" s="173"/>
      <c r="H45" s="172">
        <v>0.188939</v>
      </c>
      <c r="I45" s="177"/>
    </row>
    <row r="46" spans="1:9" x14ac:dyDescent="0.25">
      <c r="A46" s="221"/>
      <c r="B46" s="167" t="s">
        <v>204</v>
      </c>
      <c r="C46" s="192">
        <v>93</v>
      </c>
      <c r="D46" s="193"/>
      <c r="E46" s="242"/>
      <c r="F46" s="132">
        <v>1.0014339999999999</v>
      </c>
      <c r="G46" s="133"/>
      <c r="H46" s="172">
        <v>0.74232299999999996</v>
      </c>
      <c r="I46" s="177"/>
    </row>
    <row r="47" spans="1:9" x14ac:dyDescent="0.25">
      <c r="A47" s="221"/>
      <c r="B47" s="167" t="s">
        <v>205</v>
      </c>
      <c r="C47" s="129">
        <v>94</v>
      </c>
      <c r="D47" s="130"/>
      <c r="E47" s="131"/>
      <c r="F47" s="170">
        <v>6.646E-3</v>
      </c>
      <c r="G47" s="173"/>
      <c r="H47" s="172">
        <v>4.9259999999999998E-3</v>
      </c>
      <c r="I47" s="177"/>
    </row>
    <row r="48" spans="1:9" x14ac:dyDescent="0.25">
      <c r="A48" s="221"/>
      <c r="B48" s="167" t="s">
        <v>206</v>
      </c>
      <c r="C48" s="192">
        <v>96</v>
      </c>
      <c r="D48" s="193"/>
      <c r="E48" s="242"/>
      <c r="F48" s="132">
        <v>0.34487400000000001</v>
      </c>
      <c r="G48" s="133"/>
      <c r="H48" s="172">
        <v>0.25564100000000001</v>
      </c>
      <c r="I48" s="177"/>
    </row>
    <row r="49" spans="1:9" x14ac:dyDescent="0.25">
      <c r="A49" s="221"/>
      <c r="B49" s="167" t="s">
        <v>207</v>
      </c>
      <c r="C49" s="129">
        <v>97</v>
      </c>
      <c r="D49" s="130"/>
      <c r="E49" s="131"/>
      <c r="F49" s="170">
        <v>7.4564000000000005E-2</v>
      </c>
      <c r="G49" s="173"/>
      <c r="H49" s="172">
        <v>5.5271000000000001E-2</v>
      </c>
      <c r="I49" s="177"/>
    </row>
    <row r="50" spans="1:9" x14ac:dyDescent="0.25">
      <c r="A50" s="221"/>
      <c r="B50" s="167" t="s">
        <v>210</v>
      </c>
      <c r="C50" s="129">
        <v>105</v>
      </c>
      <c r="D50" s="130"/>
      <c r="E50" s="131"/>
      <c r="F50" s="170">
        <v>0.15762699999999999</v>
      </c>
      <c r="G50" s="173"/>
      <c r="H50" s="172">
        <v>0.116843</v>
      </c>
      <c r="I50" s="177"/>
    </row>
    <row r="51" spans="1:9" x14ac:dyDescent="0.25">
      <c r="A51" s="221"/>
      <c r="B51" s="167" t="s">
        <v>211</v>
      </c>
      <c r="C51" s="129">
        <v>106</v>
      </c>
      <c r="D51" s="130"/>
      <c r="E51" s="131"/>
      <c r="F51" s="170">
        <v>2.6899999999999998E-4</v>
      </c>
      <c r="G51" s="173"/>
      <c r="H51" s="172">
        <v>1.9900000000000001E-4</v>
      </c>
      <c r="I51" s="177"/>
    </row>
    <row r="52" spans="1:9" x14ac:dyDescent="0.25">
      <c r="A52" s="221"/>
      <c r="B52" s="167" t="s">
        <v>390</v>
      </c>
      <c r="C52" s="129">
        <v>121</v>
      </c>
      <c r="D52" s="130"/>
      <c r="E52" s="131"/>
      <c r="F52" s="170">
        <v>0.33848699999999998</v>
      </c>
      <c r="G52" s="173"/>
      <c r="H52" s="172">
        <v>0.25090699999999999</v>
      </c>
      <c r="I52" s="177"/>
    </row>
    <row r="53" spans="1:9" x14ac:dyDescent="0.25">
      <c r="A53" s="221"/>
      <c r="B53" s="167" t="s">
        <v>215</v>
      </c>
      <c r="C53" s="129">
        <v>131</v>
      </c>
      <c r="D53" s="130"/>
      <c r="E53" s="131"/>
      <c r="F53" s="170">
        <v>9.2259999999999995E-2</v>
      </c>
      <c r="G53" s="173"/>
      <c r="H53" s="172">
        <v>6.8389000000000005E-2</v>
      </c>
      <c r="I53" s="177"/>
    </row>
    <row r="54" spans="1:9" x14ac:dyDescent="0.25">
      <c r="A54" s="221"/>
      <c r="B54" s="167" t="s">
        <v>391</v>
      </c>
      <c r="C54" s="129">
        <v>136</v>
      </c>
      <c r="D54" s="130"/>
      <c r="E54" s="131"/>
      <c r="F54" s="170">
        <v>0.29689700000000002</v>
      </c>
      <c r="G54" s="173"/>
      <c r="H54" s="172">
        <v>0.220078</v>
      </c>
      <c r="I54" s="177"/>
    </row>
    <row r="55" spans="1:9" x14ac:dyDescent="0.25">
      <c r="A55" s="221"/>
      <c r="B55" s="167" t="s">
        <v>217</v>
      </c>
      <c r="C55" s="129">
        <v>137</v>
      </c>
      <c r="D55" s="130"/>
      <c r="E55" s="131"/>
      <c r="F55" s="170">
        <v>0.68974199999999997</v>
      </c>
      <c r="G55" s="173"/>
      <c r="H55" s="172">
        <v>0.51127800000000001</v>
      </c>
      <c r="I55" s="177"/>
    </row>
    <row r="56" spans="1:9" x14ac:dyDescent="0.25">
      <c r="A56" s="221"/>
      <c r="B56" s="167" t="s">
        <v>218</v>
      </c>
      <c r="C56" s="129">
        <v>139</v>
      </c>
      <c r="D56" s="130"/>
      <c r="E56" s="131"/>
      <c r="F56" s="170">
        <v>1.3147000000000001E-2</v>
      </c>
      <c r="G56" s="173"/>
      <c r="H56" s="172">
        <v>9.7450000000000002E-3</v>
      </c>
      <c r="I56" s="177"/>
    </row>
    <row r="57" spans="1:9" x14ac:dyDescent="0.25">
      <c r="A57" s="221"/>
      <c r="B57" s="167" t="s">
        <v>219</v>
      </c>
      <c r="C57" s="192">
        <v>142</v>
      </c>
      <c r="D57" s="193"/>
      <c r="E57" s="242"/>
      <c r="F57" s="132">
        <v>0.116353</v>
      </c>
      <c r="G57" s="133"/>
      <c r="H57" s="172">
        <v>8.6248000000000005E-2</v>
      </c>
      <c r="I57" s="177"/>
    </row>
    <row r="58" spans="1:9" x14ac:dyDescent="0.25">
      <c r="A58" s="221"/>
      <c r="B58" s="167" t="s">
        <v>221</v>
      </c>
      <c r="C58" s="192">
        <v>146</v>
      </c>
      <c r="D58" s="193"/>
      <c r="E58" s="242"/>
      <c r="F58" s="132">
        <v>0.47464299999999998</v>
      </c>
      <c r="G58" s="133"/>
      <c r="H58" s="172">
        <v>0.35183399999999998</v>
      </c>
      <c r="I58" s="177"/>
    </row>
    <row r="59" spans="1:9" x14ac:dyDescent="0.25">
      <c r="A59" s="221"/>
      <c r="B59" s="167" t="s">
        <v>227</v>
      </c>
      <c r="C59" s="129">
        <v>157</v>
      </c>
      <c r="D59" s="130"/>
      <c r="E59" s="131"/>
      <c r="F59" s="170">
        <v>0.82899400000000001</v>
      </c>
      <c r="G59" s="173"/>
      <c r="H59" s="172">
        <v>0.61450000000000005</v>
      </c>
      <c r="I59" s="177"/>
    </row>
    <row r="60" spans="1:9" x14ac:dyDescent="0.25">
      <c r="A60" s="221"/>
      <c r="B60" s="167" t="s">
        <v>235</v>
      </c>
      <c r="C60" s="129">
        <v>183</v>
      </c>
      <c r="D60" s="130"/>
      <c r="E60" s="131"/>
      <c r="F60" s="170">
        <v>0.38499</v>
      </c>
      <c r="G60" s="173"/>
      <c r="H60" s="172">
        <v>0.28537800000000002</v>
      </c>
      <c r="I60" s="177"/>
    </row>
    <row r="61" spans="1:9" x14ac:dyDescent="0.25">
      <c r="A61" s="221"/>
      <c r="B61" s="167" t="s">
        <v>237</v>
      </c>
      <c r="C61" s="129">
        <v>185</v>
      </c>
      <c r="D61" s="130"/>
      <c r="E61" s="131"/>
      <c r="F61" s="170">
        <v>1.202982</v>
      </c>
      <c r="G61" s="173"/>
      <c r="H61" s="172">
        <v>0.89172200000000001</v>
      </c>
      <c r="I61" s="177"/>
    </row>
    <row r="62" spans="1:9" x14ac:dyDescent="0.25">
      <c r="A62" s="221"/>
      <c r="B62" s="167" t="s">
        <v>241</v>
      </c>
      <c r="C62" s="129">
        <v>192</v>
      </c>
      <c r="D62" s="130"/>
      <c r="E62" s="131"/>
      <c r="F62" s="170">
        <v>0.38499</v>
      </c>
      <c r="G62" s="173"/>
      <c r="H62" s="172">
        <v>0.28537800000000002</v>
      </c>
      <c r="I62" s="177"/>
    </row>
    <row r="63" spans="1:9" x14ac:dyDescent="0.25">
      <c r="A63" s="221"/>
      <c r="B63" s="167" t="s">
        <v>244</v>
      </c>
      <c r="C63" s="129">
        <v>195</v>
      </c>
      <c r="D63" s="130"/>
      <c r="E63" s="131"/>
      <c r="F63" s="170">
        <v>0.109793</v>
      </c>
      <c r="G63" s="173"/>
      <c r="H63" s="172">
        <v>8.1384999999999999E-2</v>
      </c>
      <c r="I63" s="177"/>
    </row>
    <row r="64" spans="1:9" x14ac:dyDescent="0.25">
      <c r="A64" s="221"/>
      <c r="B64" s="167" t="s">
        <v>248</v>
      </c>
      <c r="C64" s="129">
        <v>209</v>
      </c>
      <c r="D64" s="130"/>
      <c r="E64" s="131"/>
      <c r="F64" s="170">
        <v>0.114008</v>
      </c>
      <c r="G64" s="173"/>
      <c r="H64" s="172">
        <v>8.4510000000000002E-2</v>
      </c>
      <c r="I64" s="177"/>
    </row>
    <row r="65" spans="1:9" x14ac:dyDescent="0.25">
      <c r="A65" s="221"/>
      <c r="B65" s="167" t="s">
        <v>392</v>
      </c>
      <c r="C65" s="129">
        <v>213</v>
      </c>
      <c r="D65" s="130"/>
      <c r="E65" s="131"/>
      <c r="F65" s="170">
        <v>0.20804700000000001</v>
      </c>
      <c r="G65" s="173"/>
      <c r="H65" s="172">
        <v>0.15421699999999999</v>
      </c>
      <c r="I65" s="177"/>
    </row>
    <row r="66" spans="1:9" x14ac:dyDescent="0.25">
      <c r="A66" s="221"/>
      <c r="B66" s="167" t="s">
        <v>256</v>
      </c>
      <c r="C66" s="129">
        <v>256</v>
      </c>
      <c r="D66" s="130"/>
      <c r="E66" s="131"/>
      <c r="F66" s="170">
        <v>0.387934</v>
      </c>
      <c r="G66" s="173"/>
      <c r="H66" s="172">
        <v>0.28755999999999998</v>
      </c>
      <c r="I66" s="177"/>
    </row>
    <row r="67" spans="1:9" x14ac:dyDescent="0.25">
      <c r="A67" s="221"/>
      <c r="B67" s="167" t="s">
        <v>257</v>
      </c>
      <c r="C67" s="192">
        <v>262</v>
      </c>
      <c r="D67" s="193"/>
      <c r="E67" s="242"/>
      <c r="F67" s="132">
        <v>0.10846500000000001</v>
      </c>
      <c r="G67" s="133"/>
      <c r="H67" s="172">
        <v>8.0401E-2</v>
      </c>
      <c r="I67" s="177"/>
    </row>
    <row r="68" spans="1:9" x14ac:dyDescent="0.25">
      <c r="A68" s="221"/>
      <c r="B68" s="167" t="s">
        <v>271</v>
      </c>
      <c r="C68" s="192">
        <v>422</v>
      </c>
      <c r="D68" s="193"/>
      <c r="E68" s="242"/>
      <c r="F68" s="132">
        <v>7.8480999999999995E-2</v>
      </c>
      <c r="G68" s="133"/>
      <c r="H68" s="172">
        <v>5.8174999999999998E-2</v>
      </c>
      <c r="I68" s="177"/>
    </row>
    <row r="69" spans="1:9" x14ac:dyDescent="0.25">
      <c r="A69" s="221"/>
      <c r="B69" s="167" t="s">
        <v>273</v>
      </c>
      <c r="C69" s="129">
        <v>424</v>
      </c>
      <c r="D69" s="130"/>
      <c r="E69" s="131"/>
      <c r="F69" s="170">
        <v>0.16588900000000001</v>
      </c>
      <c r="G69" s="173"/>
      <c r="H69" s="172">
        <v>0.12296700000000001</v>
      </c>
      <c r="I69" s="177"/>
    </row>
    <row r="70" spans="1:9" x14ac:dyDescent="0.25">
      <c r="A70" s="221"/>
      <c r="B70" s="167" t="s">
        <v>275</v>
      </c>
      <c r="C70" s="192">
        <v>500</v>
      </c>
      <c r="D70" s="193"/>
      <c r="E70" s="242"/>
      <c r="F70" s="132">
        <v>3.9352480000000001</v>
      </c>
      <c r="G70" s="133"/>
      <c r="H70" s="172">
        <v>2.9170419999999999</v>
      </c>
      <c r="I70" s="177"/>
    </row>
    <row r="71" spans="1:9" x14ac:dyDescent="0.25">
      <c r="A71" s="221"/>
      <c r="B71" s="167" t="s">
        <v>276</v>
      </c>
      <c r="C71" s="129">
        <v>568</v>
      </c>
      <c r="D71" s="130"/>
      <c r="E71" s="131"/>
      <c r="F71" s="170">
        <v>2.6899999999999998E-4</v>
      </c>
      <c r="G71" s="173"/>
      <c r="H71" s="172">
        <v>1.9900000000000001E-4</v>
      </c>
      <c r="I71" s="177"/>
    </row>
    <row r="72" spans="1:9" x14ac:dyDescent="0.25">
      <c r="A72" s="221"/>
      <c r="B72" s="167" t="s">
        <v>454</v>
      </c>
      <c r="C72" s="129">
        <v>702</v>
      </c>
      <c r="D72" s="130"/>
      <c r="E72" s="131"/>
      <c r="F72" s="170">
        <v>2.6899999999999998E-4</v>
      </c>
      <c r="G72" s="173"/>
      <c r="H72" s="172">
        <v>1.9900000000000001E-4</v>
      </c>
      <c r="I72" s="177"/>
    </row>
    <row r="73" spans="1:9" x14ac:dyDescent="0.25">
      <c r="A73" s="221"/>
      <c r="B73" s="167" t="s">
        <v>295</v>
      </c>
      <c r="C73" s="129">
        <v>742</v>
      </c>
      <c r="D73" s="130"/>
      <c r="E73" s="131"/>
      <c r="F73" s="170">
        <v>2.5588E-2</v>
      </c>
      <c r="G73" s="173"/>
      <c r="H73" s="172">
        <v>1.8967000000000001E-2</v>
      </c>
      <c r="I73" s="177"/>
    </row>
    <row r="74" spans="1:9" x14ac:dyDescent="0.25">
      <c r="A74" s="221"/>
      <c r="B74" s="167" t="s">
        <v>310</v>
      </c>
      <c r="C74" s="129">
        <v>801</v>
      </c>
      <c r="D74" s="130"/>
      <c r="E74" s="131"/>
      <c r="F74" s="170">
        <v>6.2479149999999999</v>
      </c>
      <c r="G74" s="173"/>
      <c r="H74" s="172">
        <v>4.6313300000000002</v>
      </c>
      <c r="I74" s="177"/>
    </row>
    <row r="75" spans="1:9" x14ac:dyDescent="0.25">
      <c r="A75" s="221"/>
      <c r="B75" s="167" t="s">
        <v>657</v>
      </c>
      <c r="C75" s="129">
        <v>802</v>
      </c>
      <c r="D75" s="130"/>
      <c r="E75" s="131"/>
      <c r="F75" s="170">
        <v>6.4384999999999998E-2</v>
      </c>
      <c r="G75" s="173"/>
      <c r="H75" s="172">
        <v>4.7725999999999998E-2</v>
      </c>
      <c r="I75" s="177"/>
    </row>
    <row r="76" spans="1:9" x14ac:dyDescent="0.25">
      <c r="A76" s="221"/>
      <c r="B76" s="167" t="s">
        <v>315</v>
      </c>
      <c r="C76" s="129">
        <v>813</v>
      </c>
      <c r="D76" s="130"/>
      <c r="E76" s="131"/>
      <c r="F76" s="170">
        <v>0.100158</v>
      </c>
      <c r="G76" s="173"/>
      <c r="H76" s="172">
        <v>7.4243000000000003E-2</v>
      </c>
      <c r="I76" s="177"/>
    </row>
    <row r="77" spans="1:9" x14ac:dyDescent="0.25">
      <c r="A77" s="221"/>
      <c r="B77" s="167" t="s">
        <v>317</v>
      </c>
      <c r="C77" s="129">
        <v>817</v>
      </c>
      <c r="D77" s="130"/>
      <c r="E77" s="131"/>
      <c r="F77" s="170">
        <v>0.24976300000000001</v>
      </c>
      <c r="G77" s="173"/>
      <c r="H77" s="172">
        <v>0.185139</v>
      </c>
      <c r="I77" s="177"/>
    </row>
    <row r="78" spans="1:9" x14ac:dyDescent="0.25">
      <c r="A78" s="221"/>
      <c r="B78" s="167" t="s">
        <v>318</v>
      </c>
      <c r="C78" s="129">
        <v>818</v>
      </c>
      <c r="D78" s="130"/>
      <c r="E78" s="131"/>
      <c r="F78" s="170">
        <v>9.672E-3</v>
      </c>
      <c r="G78" s="173"/>
      <c r="H78" s="172">
        <v>7.169E-3</v>
      </c>
      <c r="I78" s="177"/>
    </row>
    <row r="79" spans="1:9" x14ac:dyDescent="0.25">
      <c r="A79" s="221"/>
      <c r="B79" s="167" t="s">
        <v>325</v>
      </c>
      <c r="C79" s="129">
        <v>834</v>
      </c>
      <c r="D79" s="130"/>
      <c r="E79" s="131"/>
      <c r="F79" s="170">
        <v>0.38040299999999999</v>
      </c>
      <c r="G79" s="173"/>
      <c r="H79" s="172">
        <v>0.28197800000000001</v>
      </c>
      <c r="I79" s="177"/>
    </row>
    <row r="80" spans="1:9" x14ac:dyDescent="0.25">
      <c r="A80" s="221"/>
      <c r="B80" s="167" t="s">
        <v>326</v>
      </c>
      <c r="C80" s="129">
        <v>835</v>
      </c>
      <c r="D80" s="130"/>
      <c r="E80" s="131"/>
      <c r="F80" s="170">
        <v>1.9928999999999999E-2</v>
      </c>
      <c r="G80" s="173"/>
      <c r="H80" s="172">
        <v>1.4773E-2</v>
      </c>
      <c r="I80" s="177"/>
    </row>
    <row r="81" spans="1:9" x14ac:dyDescent="0.25">
      <c r="A81" s="221"/>
      <c r="B81" s="167" t="s">
        <v>337</v>
      </c>
      <c r="C81" s="129">
        <v>852</v>
      </c>
      <c r="D81" s="130"/>
      <c r="E81" s="131"/>
      <c r="F81" s="170">
        <v>2.3883000000000001E-2</v>
      </c>
      <c r="G81" s="173"/>
      <c r="H81" s="172">
        <v>1.7704000000000001E-2</v>
      </c>
      <c r="I81" s="156"/>
    </row>
    <row r="82" spans="1:9" x14ac:dyDescent="0.25">
      <c r="A82" s="221"/>
      <c r="B82" s="167" t="s">
        <v>339</v>
      </c>
      <c r="C82" s="129">
        <v>855</v>
      </c>
      <c r="D82" s="130"/>
      <c r="E82" s="131"/>
      <c r="F82" s="170">
        <v>9.7808999999999993E-2</v>
      </c>
      <c r="G82" s="173"/>
      <c r="H82" s="172">
        <v>7.2501999999999997E-2</v>
      </c>
      <c r="I82" s="156"/>
    </row>
    <row r="83" spans="1:9" x14ac:dyDescent="0.25">
      <c r="A83" s="221"/>
      <c r="B83" s="167" t="s">
        <v>346</v>
      </c>
      <c r="C83" s="129">
        <v>871</v>
      </c>
      <c r="D83" s="130"/>
      <c r="E83" s="131"/>
      <c r="F83" s="170">
        <v>0.195909</v>
      </c>
      <c r="G83" s="173"/>
      <c r="H83" s="172">
        <v>0.14521999999999999</v>
      </c>
      <c r="I83" s="156"/>
    </row>
    <row r="84" spans="1:9" x14ac:dyDescent="0.25">
      <c r="A84" s="221"/>
      <c r="B84" s="167" t="s">
        <v>654</v>
      </c>
      <c r="C84" s="129">
        <v>872</v>
      </c>
      <c r="D84" s="130"/>
      <c r="E84" s="131"/>
      <c r="F84" s="170">
        <v>4.4070000000000003E-3</v>
      </c>
      <c r="G84" s="173"/>
      <c r="H84" s="172">
        <v>3.2669999999999999E-3</v>
      </c>
      <c r="I84" s="156"/>
    </row>
    <row r="85" spans="1:9" x14ac:dyDescent="0.25">
      <c r="A85" s="221"/>
      <c r="B85" s="167" t="s">
        <v>358</v>
      </c>
      <c r="C85" s="129">
        <v>895</v>
      </c>
      <c r="D85" s="375"/>
      <c r="E85" s="156"/>
      <c r="F85" s="170">
        <v>2.8584999999999999E-2</v>
      </c>
      <c r="G85" s="244"/>
      <c r="H85" s="172">
        <v>2.1189E-2</v>
      </c>
      <c r="I85" s="156"/>
    </row>
    <row r="86" spans="1:9" x14ac:dyDescent="0.25">
      <c r="A86" s="221"/>
      <c r="B86" s="156"/>
      <c r="C86" s="156"/>
      <c r="D86" s="156"/>
      <c r="E86" s="156"/>
      <c r="F86" s="243" t="s">
        <v>136</v>
      </c>
      <c r="G86" s="244"/>
      <c r="H86" s="245" t="s">
        <v>136</v>
      </c>
      <c r="I86" s="156"/>
    </row>
    <row r="87" spans="1:9" x14ac:dyDescent="0.25">
      <c r="A87" s="221"/>
      <c r="B87" s="156"/>
      <c r="C87" s="156"/>
      <c r="D87" s="156"/>
      <c r="E87" s="156"/>
      <c r="F87" s="243" t="s">
        <v>136</v>
      </c>
      <c r="G87" s="244"/>
      <c r="H87" s="245" t="s">
        <v>136</v>
      </c>
      <c r="I87" s="156"/>
    </row>
    <row r="88" spans="1:9" x14ac:dyDescent="0.25">
      <c r="A88" s="221"/>
      <c r="B88" s="156"/>
      <c r="C88" s="156"/>
      <c r="D88" s="156"/>
      <c r="E88" s="156"/>
      <c r="F88" s="243" t="s">
        <v>136</v>
      </c>
      <c r="G88" s="244"/>
      <c r="H88" s="244" t="s">
        <v>136</v>
      </c>
      <c r="I88" s="156"/>
    </row>
    <row r="89" spans="1:9" x14ac:dyDescent="0.25">
      <c r="A89" s="221"/>
      <c r="B89" s="156"/>
      <c r="C89" s="156"/>
      <c r="D89" s="156"/>
      <c r="E89" s="156"/>
      <c r="F89" s="243" t="s">
        <v>136</v>
      </c>
      <c r="G89" s="244"/>
      <c r="H89" s="244" t="s">
        <v>136</v>
      </c>
      <c r="I89" s="156"/>
    </row>
    <row r="90" spans="1:9" x14ac:dyDescent="0.25">
      <c r="A90" s="221"/>
      <c r="B90" s="156"/>
      <c r="C90" s="156"/>
      <c r="D90" s="156"/>
      <c r="E90" s="156"/>
      <c r="F90" s="243" t="s">
        <v>136</v>
      </c>
      <c r="G90" s="244"/>
      <c r="H90" s="244" t="s">
        <v>136</v>
      </c>
      <c r="I90" s="156"/>
    </row>
    <row r="91" spans="1:9" x14ac:dyDescent="0.25">
      <c r="A91" s="221"/>
      <c r="B91" s="156"/>
      <c r="C91" s="156"/>
      <c r="D91" s="156"/>
      <c r="E91" s="156"/>
      <c r="F91" s="243"/>
      <c r="G91" s="244"/>
      <c r="H91" s="244" t="s">
        <v>136</v>
      </c>
      <c r="I91" s="156"/>
    </row>
    <row r="92" spans="1:9" x14ac:dyDescent="0.25">
      <c r="A92" s="221"/>
      <c r="B92" s="156"/>
      <c r="C92" s="156"/>
      <c r="D92" s="156"/>
      <c r="E92" s="156"/>
      <c r="F92" s="243"/>
      <c r="G92" s="244"/>
      <c r="H92" s="244" t="s">
        <v>136</v>
      </c>
      <c r="I92" s="156"/>
    </row>
    <row r="93" spans="1:9" x14ac:dyDescent="0.25">
      <c r="A93" s="221"/>
      <c r="B93" s="156"/>
      <c r="C93" s="156"/>
      <c r="D93" s="156"/>
      <c r="E93" s="156"/>
      <c r="F93" s="243"/>
      <c r="G93" s="244"/>
      <c r="H93" s="244" t="s">
        <v>136</v>
      </c>
      <c r="I93" s="156"/>
    </row>
    <row r="94" spans="1:9" x14ac:dyDescent="0.25">
      <c r="A94" s="221"/>
      <c r="B94" s="156"/>
      <c r="C94" s="156"/>
      <c r="D94" s="156"/>
      <c r="E94" s="156"/>
      <c r="F94" s="243"/>
      <c r="G94" s="244"/>
      <c r="H94" s="244" t="s">
        <v>136</v>
      </c>
      <c r="I94" s="156"/>
    </row>
    <row r="95" spans="1:9" x14ac:dyDescent="0.25">
      <c r="A95" s="221"/>
      <c r="B95" s="156"/>
      <c r="C95" s="156"/>
      <c r="D95" s="156"/>
      <c r="E95" s="156"/>
      <c r="F95" s="243"/>
      <c r="G95" s="244"/>
      <c r="H95" s="244" t="s">
        <v>136</v>
      </c>
      <c r="I95" s="156"/>
    </row>
    <row r="96" spans="1:9" x14ac:dyDescent="0.25">
      <c r="A96" s="221"/>
      <c r="B96" s="156"/>
      <c r="C96" s="156"/>
      <c r="D96" s="156"/>
      <c r="E96" s="156"/>
      <c r="F96" s="243"/>
      <c r="G96" s="244"/>
      <c r="H96" s="244" t="s">
        <v>136</v>
      </c>
      <c r="I96" s="156"/>
    </row>
    <row r="97" spans="1:9" x14ac:dyDescent="0.25">
      <c r="A97" s="221"/>
      <c r="B97" s="156"/>
      <c r="C97" s="156"/>
      <c r="D97" s="156"/>
      <c r="E97" s="156"/>
      <c r="F97" s="243"/>
      <c r="G97" s="244"/>
      <c r="H97" s="244" t="s">
        <v>136</v>
      </c>
      <c r="I97" s="156"/>
    </row>
    <row r="98" spans="1:9" x14ac:dyDescent="0.25">
      <c r="A98" s="221"/>
      <c r="B98" s="156"/>
      <c r="C98" s="156"/>
      <c r="D98" s="156"/>
      <c r="E98" s="156"/>
      <c r="F98" s="243"/>
      <c r="G98" s="244"/>
      <c r="H98" s="244" t="s">
        <v>136</v>
      </c>
      <c r="I98" s="156"/>
    </row>
    <row r="99" spans="1:9" x14ac:dyDescent="0.25">
      <c r="A99" s="221"/>
      <c r="B99" s="156"/>
      <c r="C99" s="156"/>
      <c r="D99" s="156"/>
      <c r="E99" s="156"/>
      <c r="F99" s="243"/>
      <c r="G99" s="244"/>
      <c r="H99" s="244" t="s">
        <v>136</v>
      </c>
      <c r="I99" s="156"/>
    </row>
    <row r="100" spans="1:9" x14ac:dyDescent="0.25">
      <c r="A100" s="221"/>
      <c r="B100" s="156"/>
      <c r="C100" s="156"/>
      <c r="D100" s="156"/>
      <c r="E100" s="156"/>
      <c r="F100" s="243"/>
      <c r="G100" s="244"/>
      <c r="H100" s="244" t="s">
        <v>136</v>
      </c>
      <c r="I100" s="156"/>
    </row>
    <row r="101" spans="1:9" x14ac:dyDescent="0.25">
      <c r="A101" s="221"/>
      <c r="B101" s="156"/>
      <c r="C101" s="156"/>
      <c r="D101" s="156"/>
      <c r="E101" s="156"/>
      <c r="F101" s="243"/>
      <c r="G101" s="244"/>
      <c r="H101" s="244" t="s">
        <v>136</v>
      </c>
      <c r="I101" s="156"/>
    </row>
    <row r="102" spans="1:9" x14ac:dyDescent="0.25">
      <c r="A102" s="221"/>
      <c r="B102" s="156"/>
      <c r="C102" s="156"/>
      <c r="D102" s="156"/>
      <c r="E102" s="156"/>
      <c r="F102" s="243"/>
      <c r="G102" s="244"/>
      <c r="H102" s="244" t="s">
        <v>136</v>
      </c>
      <c r="I102" s="156"/>
    </row>
    <row r="103" spans="1:9" x14ac:dyDescent="0.25">
      <c r="A103" s="221"/>
      <c r="B103" s="156"/>
      <c r="C103" s="156"/>
      <c r="D103" s="156"/>
      <c r="E103" s="156"/>
      <c r="F103" s="243"/>
      <c r="G103" s="244"/>
      <c r="H103" s="244" t="s">
        <v>136</v>
      </c>
      <c r="I103" s="156"/>
    </row>
    <row r="104" spans="1:9" x14ac:dyDescent="0.25">
      <c r="A104" s="221"/>
      <c r="B104" s="156"/>
      <c r="C104" s="156"/>
      <c r="D104" s="156"/>
      <c r="E104" s="156"/>
      <c r="F104" s="243"/>
      <c r="G104" s="244"/>
      <c r="H104" s="244" t="s">
        <v>136</v>
      </c>
      <c r="I104" s="156"/>
    </row>
    <row r="105" spans="1:9" x14ac:dyDescent="0.25">
      <c r="A105" s="221"/>
      <c r="B105" s="156"/>
      <c r="C105" s="156"/>
      <c r="D105" s="156"/>
      <c r="E105" s="156"/>
      <c r="F105" s="243"/>
      <c r="G105" s="244"/>
      <c r="H105" s="244" t="s">
        <v>136</v>
      </c>
      <c r="I105" s="156"/>
    </row>
    <row r="106" spans="1:9" x14ac:dyDescent="0.25">
      <c r="A106" s="221"/>
      <c r="B106" s="156"/>
      <c r="C106" s="156"/>
      <c r="D106" s="156"/>
      <c r="E106" s="156"/>
      <c r="F106" s="243"/>
      <c r="G106" s="244"/>
      <c r="H106" s="244" t="s">
        <v>136</v>
      </c>
      <c r="I106" s="156"/>
    </row>
    <row r="107" spans="1:9" x14ac:dyDescent="0.25">
      <c r="A107" s="221"/>
      <c r="B107" s="156"/>
      <c r="C107" s="156"/>
      <c r="D107" s="156"/>
      <c r="E107" s="156"/>
      <c r="F107" s="243"/>
      <c r="G107" s="244"/>
      <c r="H107" s="244" t="s">
        <v>136</v>
      </c>
      <c r="I107" s="156"/>
    </row>
    <row r="108" spans="1:9" x14ac:dyDescent="0.25">
      <c r="A108" s="221"/>
      <c r="B108" s="156"/>
      <c r="C108" s="156"/>
      <c r="D108" s="156"/>
      <c r="E108" s="156"/>
      <c r="F108" s="244"/>
      <c r="G108" s="244"/>
      <c r="H108" s="244" t="s">
        <v>136</v>
      </c>
      <c r="I108" s="156"/>
    </row>
    <row r="109" spans="1:9" x14ac:dyDescent="0.25">
      <c r="A109" s="221"/>
      <c r="B109" s="156"/>
      <c r="C109" s="156"/>
      <c r="D109" s="156"/>
      <c r="E109" s="156"/>
      <c r="F109" s="244"/>
      <c r="G109" s="244"/>
      <c r="H109" s="244" t="s">
        <v>136</v>
      </c>
      <c r="I109" s="156"/>
    </row>
    <row r="110" spans="1:9" x14ac:dyDescent="0.25">
      <c r="A110" s="221"/>
      <c r="B110" s="156"/>
      <c r="C110" s="156"/>
      <c r="D110" s="156"/>
      <c r="E110" s="156"/>
      <c r="F110" s="244"/>
      <c r="G110" s="244"/>
      <c r="H110" s="244" t="s">
        <v>136</v>
      </c>
      <c r="I110" s="156"/>
    </row>
    <row r="111" spans="1:9" x14ac:dyDescent="0.25">
      <c r="A111" s="221"/>
      <c r="B111" s="156"/>
      <c r="C111" s="156"/>
      <c r="D111" s="156"/>
      <c r="E111" s="156"/>
      <c r="F111" s="244"/>
      <c r="G111" s="244"/>
      <c r="H111" s="244"/>
      <c r="I111" s="156"/>
    </row>
    <row r="112" spans="1:9" x14ac:dyDescent="0.25">
      <c r="A112" s="221"/>
      <c r="B112" s="156"/>
      <c r="C112" s="156"/>
      <c r="D112" s="156"/>
      <c r="E112" s="156"/>
      <c r="F112" s="244"/>
      <c r="G112" s="244"/>
      <c r="H112" s="244"/>
      <c r="I112" s="156"/>
    </row>
    <row r="113" spans="1:9" x14ac:dyDescent="0.25">
      <c r="A113" s="221"/>
      <c r="B113" s="156"/>
      <c r="C113" s="156"/>
      <c r="D113" s="156"/>
      <c r="E113" s="156"/>
      <c r="F113" s="244"/>
      <c r="G113" s="244"/>
      <c r="H113" s="244"/>
      <c r="I113" s="156"/>
    </row>
    <row r="114" spans="1:9" x14ac:dyDescent="0.25">
      <c r="A114" s="221"/>
      <c r="B114" s="156"/>
      <c r="C114" s="156"/>
      <c r="D114" s="156"/>
      <c r="E114" s="156"/>
      <c r="F114" s="244"/>
      <c r="G114" s="244"/>
      <c r="H114" s="244"/>
      <c r="I114" s="156"/>
    </row>
    <row r="115" spans="1:9" x14ac:dyDescent="0.25">
      <c r="A115" s="221"/>
      <c r="B115" s="156"/>
      <c r="C115" s="156"/>
      <c r="D115" s="156"/>
      <c r="E115" s="156"/>
      <c r="F115" s="244"/>
      <c r="G115" s="244"/>
      <c r="H115" s="244"/>
      <c r="I115" s="156"/>
    </row>
    <row r="116" spans="1:9" x14ac:dyDescent="0.25">
      <c r="A116" s="221"/>
      <c r="B116" s="156"/>
      <c r="C116" s="156"/>
      <c r="D116" s="156"/>
      <c r="E116" s="156"/>
      <c r="F116" s="244"/>
      <c r="G116" s="244"/>
      <c r="H116" s="244"/>
      <c r="I116" s="156"/>
    </row>
    <row r="117" spans="1:9" x14ac:dyDescent="0.25">
      <c r="A117" s="221"/>
      <c r="B117" s="156"/>
      <c r="C117" s="156"/>
      <c r="D117" s="156"/>
      <c r="E117" s="156"/>
      <c r="F117" s="244"/>
      <c r="G117" s="244"/>
      <c r="H117" s="244"/>
      <c r="I117" s="156"/>
    </row>
    <row r="118" spans="1:9" x14ac:dyDescent="0.25">
      <c r="A118" s="221"/>
      <c r="B118" s="156"/>
      <c r="C118" s="156"/>
      <c r="D118" s="156"/>
      <c r="E118" s="156"/>
      <c r="F118" s="244"/>
      <c r="G118" s="244"/>
      <c r="H118" s="244"/>
      <c r="I118" s="156"/>
    </row>
    <row r="119" spans="1:9" x14ac:dyDescent="0.25">
      <c r="A119" s="221"/>
      <c r="B119" s="156"/>
      <c r="C119" s="156"/>
      <c r="D119" s="156"/>
      <c r="E119" s="156"/>
      <c r="F119" s="244"/>
      <c r="G119" s="244"/>
      <c r="H119" s="244"/>
      <c r="I119" s="156"/>
    </row>
    <row r="120" spans="1:9" x14ac:dyDescent="0.25">
      <c r="A120" s="221"/>
      <c r="B120" s="156"/>
      <c r="C120" s="156"/>
      <c r="D120" s="156"/>
      <c r="E120" s="156"/>
      <c r="F120" s="244"/>
      <c r="G120" s="244"/>
      <c r="H120" s="244"/>
      <c r="I120" s="156"/>
    </row>
    <row r="121" spans="1:9" x14ac:dyDescent="0.25">
      <c r="A121" s="221"/>
      <c r="B121" s="156"/>
      <c r="C121" s="156"/>
      <c r="D121" s="156"/>
      <c r="E121" s="156"/>
      <c r="F121" s="244"/>
      <c r="G121" s="244"/>
      <c r="H121" s="244"/>
      <c r="I121" s="156"/>
    </row>
    <row r="122" spans="1:9" x14ac:dyDescent="0.25">
      <c r="A122" s="221"/>
      <c r="B122" s="156"/>
      <c r="C122" s="156"/>
      <c r="D122" s="156"/>
      <c r="E122" s="156"/>
      <c r="F122" s="244"/>
      <c r="G122" s="244"/>
      <c r="H122" s="244"/>
      <c r="I122" s="156"/>
    </row>
    <row r="123" spans="1:9" x14ac:dyDescent="0.25">
      <c r="A123" s="221"/>
      <c r="B123" s="156"/>
      <c r="C123" s="156"/>
      <c r="D123" s="156"/>
      <c r="E123" s="156"/>
      <c r="F123" s="244"/>
      <c r="G123" s="244"/>
      <c r="H123" s="244"/>
      <c r="I123" s="156"/>
    </row>
    <row r="124" spans="1:9" x14ac:dyDescent="0.25">
      <c r="A124" s="221"/>
      <c r="B124" s="156"/>
      <c r="C124" s="156"/>
      <c r="D124" s="156"/>
      <c r="E124" s="156"/>
      <c r="F124" s="244"/>
      <c r="G124" s="244"/>
      <c r="H124" s="244"/>
      <c r="I124" s="156"/>
    </row>
    <row r="125" spans="1:9" x14ac:dyDescent="0.25">
      <c r="A125" s="221"/>
      <c r="B125" s="156"/>
      <c r="C125" s="156"/>
      <c r="D125" s="156"/>
      <c r="E125" s="156"/>
      <c r="F125" s="244"/>
      <c r="G125" s="244"/>
      <c r="H125" s="244"/>
      <c r="I125" s="156"/>
    </row>
    <row r="126" spans="1:9" x14ac:dyDescent="0.25">
      <c r="A126" s="221"/>
      <c r="B126" s="156"/>
      <c r="C126" s="156"/>
      <c r="D126" s="156"/>
      <c r="E126" s="156"/>
      <c r="F126" s="244"/>
      <c r="G126" s="244"/>
      <c r="H126" s="244"/>
      <c r="I126" s="156"/>
    </row>
    <row r="127" spans="1:9" x14ac:dyDescent="0.25">
      <c r="A127" s="221"/>
      <c r="B127" s="156"/>
      <c r="C127" s="156"/>
      <c r="D127" s="156"/>
      <c r="E127" s="156"/>
      <c r="F127" s="244"/>
      <c r="G127" s="244"/>
      <c r="H127" s="244"/>
      <c r="I127" s="156"/>
    </row>
    <row r="128" spans="1:9" x14ac:dyDescent="0.25">
      <c r="A128" s="221"/>
      <c r="B128" s="156"/>
      <c r="C128" s="156"/>
      <c r="D128" s="156"/>
      <c r="E128" s="156"/>
      <c r="F128" s="244"/>
      <c r="G128" s="244"/>
      <c r="H128" s="244"/>
      <c r="I128" s="156"/>
    </row>
    <row r="129" spans="1:9" x14ac:dyDescent="0.25">
      <c r="A129" s="221"/>
      <c r="B129" s="156"/>
      <c r="C129" s="156"/>
      <c r="D129" s="156"/>
      <c r="E129" s="156"/>
      <c r="F129" s="244"/>
      <c r="G129" s="244"/>
      <c r="H129" s="244"/>
      <c r="I129" s="156"/>
    </row>
    <row r="130" spans="1:9" x14ac:dyDescent="0.25">
      <c r="A130" s="221"/>
      <c r="B130" s="156"/>
      <c r="C130" s="156"/>
      <c r="D130" s="156"/>
      <c r="E130" s="156"/>
      <c r="F130" s="244"/>
      <c r="G130" s="244"/>
      <c r="H130" s="244"/>
      <c r="I130" s="156"/>
    </row>
    <row r="131" spans="1:9" x14ac:dyDescent="0.25">
      <c r="A131" s="221"/>
      <c r="B131" s="156"/>
      <c r="C131" s="156"/>
      <c r="D131" s="156"/>
      <c r="E131" s="156"/>
      <c r="F131" s="244"/>
      <c r="G131" s="244"/>
      <c r="H131" s="244"/>
      <c r="I131" s="156"/>
    </row>
    <row r="132" spans="1:9" x14ac:dyDescent="0.25">
      <c r="A132" s="221"/>
      <c r="B132" s="156"/>
      <c r="C132" s="156"/>
      <c r="D132" s="156"/>
      <c r="E132" s="156"/>
      <c r="F132" s="244"/>
      <c r="G132" s="244"/>
      <c r="H132" s="244"/>
      <c r="I132" s="156"/>
    </row>
    <row r="133" spans="1:9" x14ac:dyDescent="0.25">
      <c r="A133" s="221"/>
      <c r="B133" s="156"/>
      <c r="C133" s="156"/>
      <c r="D133" s="156"/>
      <c r="E133" s="156"/>
      <c r="F133" s="244"/>
      <c r="G133" s="244"/>
      <c r="H133" s="244"/>
      <c r="I133" s="156"/>
    </row>
    <row r="134" spans="1:9" x14ac:dyDescent="0.25">
      <c r="A134" s="221"/>
      <c r="B134" s="156"/>
      <c r="C134" s="156"/>
      <c r="D134" s="156"/>
      <c r="E134" s="156"/>
      <c r="F134" s="244"/>
      <c r="G134" s="244"/>
      <c r="H134" s="244"/>
      <c r="I134" s="156"/>
    </row>
    <row r="135" spans="1:9" x14ac:dyDescent="0.25">
      <c r="A135" s="221"/>
      <c r="B135" s="156"/>
      <c r="C135" s="156"/>
      <c r="D135" s="156"/>
      <c r="E135" s="156"/>
      <c r="F135" s="244"/>
      <c r="G135" s="244"/>
      <c r="H135" s="244"/>
      <c r="I135" s="156"/>
    </row>
    <row r="136" spans="1:9" x14ac:dyDescent="0.25">
      <c r="A136" s="221"/>
      <c r="B136" s="156"/>
      <c r="C136" s="156"/>
      <c r="D136" s="156"/>
      <c r="E136" s="156"/>
      <c r="F136" s="244"/>
      <c r="G136" s="244"/>
      <c r="H136" s="244"/>
      <c r="I136" s="156"/>
    </row>
    <row r="137" spans="1:9" x14ac:dyDescent="0.25">
      <c r="A137" s="221"/>
      <c r="B137" s="156"/>
      <c r="C137" s="156"/>
      <c r="D137" s="156"/>
      <c r="E137" s="156"/>
      <c r="F137" s="244"/>
      <c r="G137" s="244"/>
      <c r="H137" s="244"/>
      <c r="I137" s="156"/>
    </row>
    <row r="138" spans="1:9" x14ac:dyDescent="0.25">
      <c r="A138" s="221"/>
      <c r="B138" s="156"/>
      <c r="C138" s="156"/>
      <c r="D138" s="156"/>
      <c r="E138" s="156"/>
      <c r="F138" s="244"/>
      <c r="G138" s="244"/>
      <c r="H138" s="244"/>
      <c r="I138" s="156"/>
    </row>
    <row r="139" spans="1:9" x14ac:dyDescent="0.25">
      <c r="A139" s="221"/>
      <c r="B139" s="156"/>
      <c r="C139" s="156"/>
      <c r="D139" s="156"/>
      <c r="E139" s="156"/>
      <c r="F139" s="244"/>
      <c r="G139" s="244"/>
      <c r="H139" s="244"/>
      <c r="I139" s="156"/>
    </row>
    <row r="140" spans="1:9" x14ac:dyDescent="0.25">
      <c r="A140" s="221"/>
      <c r="B140" s="156"/>
      <c r="C140" s="156"/>
      <c r="D140" s="156"/>
      <c r="E140" s="156"/>
      <c r="F140" s="244"/>
      <c r="G140" s="244"/>
      <c r="H140" s="244"/>
      <c r="I140" s="156"/>
    </row>
    <row r="141" spans="1:9" x14ac:dyDescent="0.25">
      <c r="A141" s="221"/>
      <c r="B141" s="156"/>
      <c r="C141" s="156"/>
      <c r="D141" s="156"/>
      <c r="E141" s="156"/>
      <c r="F141" s="244"/>
      <c r="G141" s="244"/>
      <c r="H141" s="244"/>
      <c r="I141" s="156"/>
    </row>
    <row r="142" spans="1:9" x14ac:dyDescent="0.25">
      <c r="A142" s="221"/>
      <c r="B142" s="156"/>
      <c r="C142" s="156"/>
      <c r="D142" s="156"/>
      <c r="E142" s="156"/>
      <c r="F142" s="244"/>
      <c r="G142" s="244"/>
      <c r="H142" s="244"/>
      <c r="I142" s="156"/>
    </row>
    <row r="143" spans="1:9" x14ac:dyDescent="0.25">
      <c r="A143" s="221"/>
      <c r="B143" s="156"/>
      <c r="C143" s="156"/>
      <c r="D143" s="156"/>
      <c r="E143" s="156"/>
      <c r="F143" s="244"/>
      <c r="G143" s="244"/>
      <c r="H143" s="244"/>
      <c r="I143" s="156"/>
    </row>
    <row r="144" spans="1:9" x14ac:dyDescent="0.25">
      <c r="A144" s="221"/>
      <c r="B144" s="156"/>
      <c r="C144" s="156"/>
      <c r="D144" s="156"/>
      <c r="E144" s="156"/>
      <c r="F144" s="244"/>
      <c r="G144" s="244"/>
      <c r="H144" s="244"/>
      <c r="I144" s="156"/>
    </row>
    <row r="145" spans="1:9" x14ac:dyDescent="0.25">
      <c r="A145" s="221"/>
      <c r="B145" s="156"/>
      <c r="C145" s="156"/>
      <c r="D145" s="156"/>
      <c r="E145" s="156"/>
      <c r="F145" s="244"/>
      <c r="G145" s="244"/>
      <c r="H145" s="244"/>
      <c r="I145" s="156"/>
    </row>
    <row r="146" spans="1:9" x14ac:dyDescent="0.25">
      <c r="A146" s="221"/>
      <c r="B146" s="156"/>
      <c r="C146" s="156"/>
      <c r="D146" s="156"/>
      <c r="E146" s="156"/>
      <c r="F146" s="244"/>
      <c r="G146" s="244"/>
      <c r="H146" s="244"/>
      <c r="I146" s="156"/>
    </row>
    <row r="147" spans="1:9" x14ac:dyDescent="0.25">
      <c r="A147" s="221"/>
      <c r="B147" s="156"/>
      <c r="C147" s="156"/>
      <c r="D147" s="156"/>
      <c r="E147" s="156"/>
      <c r="F147" s="244"/>
      <c r="G147" s="244"/>
      <c r="H147" s="244"/>
      <c r="I147" s="156"/>
    </row>
    <row r="148" spans="1:9" x14ac:dyDescent="0.25">
      <c r="A148" s="221"/>
      <c r="B148" s="156"/>
      <c r="C148" s="156"/>
      <c r="D148" s="156"/>
      <c r="E148" s="156"/>
      <c r="F148" s="244"/>
      <c r="G148" s="244"/>
      <c r="H148" s="244"/>
      <c r="I148" s="156"/>
    </row>
    <row r="149" spans="1:9" x14ac:dyDescent="0.25">
      <c r="A149" s="221"/>
      <c r="B149" s="177"/>
      <c r="D149" s="123"/>
      <c r="E149" s="177"/>
      <c r="F149" s="173"/>
      <c r="G149" s="173"/>
      <c r="H149" s="173"/>
      <c r="I149" s="177"/>
    </row>
    <row r="150" spans="1:9" x14ac:dyDescent="0.25">
      <c r="A150" s="221"/>
      <c r="B150" s="177"/>
      <c r="D150" s="123"/>
      <c r="E150" s="177"/>
      <c r="F150" s="173"/>
      <c r="G150" s="173"/>
      <c r="H150" s="173"/>
      <c r="I150" s="177"/>
    </row>
    <row r="151" spans="1:9" x14ac:dyDescent="0.25">
      <c r="A151" s="221"/>
      <c r="B151" s="177"/>
      <c r="D151" s="123"/>
      <c r="E151" s="177"/>
      <c r="F151" s="173"/>
      <c r="G151" s="173"/>
      <c r="H151" s="173"/>
      <c r="I151" s="177"/>
    </row>
    <row r="152" spans="1:9" x14ac:dyDescent="0.25">
      <c r="A152" s="221"/>
      <c r="B152" s="177"/>
      <c r="D152" s="123"/>
      <c r="E152" s="177"/>
      <c r="F152" s="173"/>
      <c r="G152" s="173"/>
      <c r="H152" s="173"/>
      <c r="I152" s="177"/>
    </row>
    <row r="153" spans="1:9" x14ac:dyDescent="0.25">
      <c r="A153" s="221"/>
      <c r="B153" s="177"/>
      <c r="D153" s="123"/>
      <c r="E153" s="177"/>
      <c r="F153" s="173"/>
      <c r="G153" s="173"/>
      <c r="H153" s="173"/>
      <c r="I153" s="177"/>
    </row>
    <row r="154" spans="1:9" x14ac:dyDescent="0.25">
      <c r="A154" s="221"/>
      <c r="B154" s="177"/>
      <c r="D154" s="123"/>
      <c r="E154" s="177"/>
      <c r="F154" s="173"/>
      <c r="G154" s="173"/>
      <c r="H154" s="173"/>
      <c r="I154" s="177"/>
    </row>
    <row r="155" spans="1:9" x14ac:dyDescent="0.25">
      <c r="A155" s="221"/>
      <c r="B155" s="177"/>
      <c r="D155" s="123"/>
      <c r="E155" s="177"/>
      <c r="F155" s="173"/>
      <c r="G155" s="173"/>
      <c r="H155" s="173"/>
      <c r="I155" s="177"/>
    </row>
    <row r="156" spans="1:9" x14ac:dyDescent="0.25">
      <c r="A156" s="221"/>
      <c r="B156" s="177"/>
      <c r="D156" s="123"/>
      <c r="E156" s="177"/>
      <c r="F156" s="173"/>
      <c r="G156" s="173"/>
      <c r="H156" s="173"/>
      <c r="I156" s="177"/>
    </row>
    <row r="157" spans="1:9" x14ac:dyDescent="0.25">
      <c r="A157" s="221"/>
      <c r="B157" s="177"/>
      <c r="D157" s="123"/>
      <c r="E157" s="177"/>
      <c r="F157" s="173"/>
      <c r="G157" s="173"/>
      <c r="H157" s="173"/>
      <c r="I157" s="177"/>
    </row>
    <row r="158" spans="1:9" x14ac:dyDescent="0.25">
      <c r="A158" s="221"/>
      <c r="B158" s="177"/>
      <c r="D158" s="123"/>
      <c r="E158" s="177"/>
      <c r="F158" s="173"/>
      <c r="G158" s="173"/>
      <c r="H158" s="173"/>
      <c r="I158" s="177"/>
    </row>
    <row r="159" spans="1:9" x14ac:dyDescent="0.25">
      <c r="A159" s="221"/>
      <c r="B159" s="177"/>
      <c r="D159" s="123"/>
      <c r="E159" s="177"/>
      <c r="F159" s="173"/>
      <c r="G159" s="173"/>
      <c r="H159" s="173"/>
      <c r="I159" s="177"/>
    </row>
    <row r="160" spans="1:9" x14ac:dyDescent="0.25">
      <c r="A160" s="221"/>
      <c r="B160" s="177"/>
      <c r="D160" s="123"/>
      <c r="E160" s="177"/>
      <c r="F160" s="173"/>
      <c r="G160" s="173"/>
      <c r="H160" s="173"/>
      <c r="I160" s="177"/>
    </row>
    <row r="161" spans="1:9" x14ac:dyDescent="0.25">
      <c r="A161" s="221"/>
      <c r="B161" s="177"/>
      <c r="D161" s="123"/>
      <c r="E161" s="177"/>
      <c r="F161" s="173"/>
      <c r="G161" s="173"/>
      <c r="H161" s="173"/>
      <c r="I161" s="177"/>
    </row>
    <row r="162" spans="1:9" x14ac:dyDescent="0.25">
      <c r="A162" s="221"/>
      <c r="B162" s="177"/>
      <c r="D162" s="123"/>
      <c r="E162" s="177"/>
      <c r="F162" s="173"/>
      <c r="G162" s="173"/>
      <c r="H162" s="173"/>
      <c r="I162" s="177"/>
    </row>
    <row r="163" spans="1:9" x14ac:dyDescent="0.25">
      <c r="A163" s="221"/>
      <c r="B163" s="177"/>
      <c r="D163" s="123"/>
      <c r="E163" s="177"/>
      <c r="F163" s="173"/>
      <c r="G163" s="173"/>
      <c r="H163" s="173"/>
      <c r="I163" s="177"/>
    </row>
    <row r="164" spans="1:9" x14ac:dyDescent="0.25">
      <c r="A164" s="221"/>
      <c r="B164" s="177"/>
      <c r="D164" s="123"/>
      <c r="E164" s="177"/>
      <c r="F164" s="173"/>
      <c r="G164" s="173"/>
      <c r="H164" s="173"/>
      <c r="I164" s="177"/>
    </row>
    <row r="165" spans="1:9" x14ac:dyDescent="0.25">
      <c r="A165" s="221"/>
      <c r="B165" s="177"/>
      <c r="D165" s="123"/>
      <c r="E165" s="177"/>
      <c r="F165" s="173"/>
      <c r="G165" s="173"/>
      <c r="H165" s="173"/>
      <c r="I165" s="177"/>
    </row>
    <row r="166" spans="1:9" x14ac:dyDescent="0.25">
      <c r="A166" s="221"/>
      <c r="B166" s="177"/>
      <c r="D166" s="123"/>
      <c r="E166" s="177"/>
      <c r="F166" s="173"/>
      <c r="G166" s="173"/>
      <c r="H166" s="173"/>
      <c r="I166" s="177"/>
    </row>
    <row r="167" spans="1:9" x14ac:dyDescent="0.25">
      <c r="A167" s="221"/>
      <c r="B167" s="177"/>
      <c r="D167" s="123"/>
      <c r="E167" s="177"/>
      <c r="F167" s="173"/>
      <c r="G167" s="173"/>
      <c r="H167" s="173"/>
      <c r="I167" s="177"/>
    </row>
    <row r="168" spans="1:9" x14ac:dyDescent="0.25">
      <c r="A168" s="221"/>
      <c r="B168" s="177"/>
      <c r="D168" s="123"/>
      <c r="E168" s="177"/>
      <c r="F168" s="173"/>
      <c r="G168" s="173"/>
      <c r="H168" s="173"/>
      <c r="I168" s="177"/>
    </row>
    <row r="169" spans="1:9" x14ac:dyDescent="0.25">
      <c r="A169" s="221"/>
      <c r="B169" s="177"/>
      <c r="D169" s="123"/>
      <c r="E169" s="177"/>
      <c r="F169" s="173"/>
      <c r="G169" s="173"/>
      <c r="H169" s="173"/>
      <c r="I169" s="177"/>
    </row>
    <row r="170" spans="1:9" x14ac:dyDescent="0.25">
      <c r="A170" s="221"/>
      <c r="B170" s="177"/>
      <c r="D170" s="123"/>
      <c r="E170" s="177"/>
      <c r="F170" s="173"/>
      <c r="G170" s="173"/>
      <c r="H170" s="173"/>
      <c r="I170" s="177"/>
    </row>
    <row r="171" spans="1:9" x14ac:dyDescent="0.25">
      <c r="A171" s="221"/>
      <c r="B171" s="177"/>
      <c r="D171" s="123"/>
      <c r="E171" s="177"/>
      <c r="F171" s="173"/>
      <c r="G171" s="173"/>
      <c r="H171" s="173"/>
      <c r="I171" s="177"/>
    </row>
    <row r="172" spans="1:9" x14ac:dyDescent="0.25">
      <c r="A172" s="221"/>
      <c r="B172" s="177"/>
      <c r="D172" s="123"/>
      <c r="E172" s="177"/>
      <c r="F172" s="173"/>
      <c r="G172" s="173"/>
      <c r="H172" s="173"/>
      <c r="I172" s="177"/>
    </row>
    <row r="173" spans="1:9" x14ac:dyDescent="0.25">
      <c r="A173" s="221"/>
      <c r="B173" s="177"/>
      <c r="D173" s="123"/>
      <c r="E173" s="177"/>
      <c r="F173" s="173"/>
      <c r="G173" s="173"/>
      <c r="H173" s="173"/>
      <c r="I173" s="177"/>
    </row>
    <row r="174" spans="1:9" x14ac:dyDescent="0.25">
      <c r="A174" s="221"/>
      <c r="B174" s="177"/>
      <c r="D174" s="123"/>
      <c r="E174" s="177"/>
      <c r="F174" s="173"/>
      <c r="G174" s="173"/>
      <c r="H174" s="173"/>
      <c r="I174" s="177"/>
    </row>
    <row r="175" spans="1:9" x14ac:dyDescent="0.25">
      <c r="A175" s="221"/>
      <c r="B175" s="177"/>
      <c r="D175" s="123"/>
      <c r="E175" s="177"/>
      <c r="F175" s="173"/>
      <c r="G175" s="173"/>
      <c r="H175" s="173"/>
      <c r="I175" s="177"/>
    </row>
    <row r="176" spans="1:9" x14ac:dyDescent="0.25">
      <c r="A176" s="221"/>
      <c r="B176" s="177"/>
      <c r="D176" s="123"/>
      <c r="E176" s="177"/>
      <c r="F176" s="173"/>
      <c r="G176" s="173"/>
      <c r="H176" s="173"/>
      <c r="I176" s="177"/>
    </row>
    <row r="177" spans="1:9" x14ac:dyDescent="0.25">
      <c r="A177" s="221"/>
      <c r="B177" s="177"/>
      <c r="D177" s="123"/>
      <c r="E177" s="177"/>
      <c r="F177" s="173"/>
      <c r="G177" s="173"/>
      <c r="H177" s="173"/>
      <c r="I177" s="177"/>
    </row>
    <row r="178" spans="1:9" x14ac:dyDescent="0.25">
      <c r="A178" s="221"/>
      <c r="B178" s="177"/>
      <c r="D178" s="123"/>
      <c r="E178" s="177"/>
      <c r="F178" s="173"/>
      <c r="G178" s="173"/>
      <c r="H178" s="173"/>
      <c r="I178" s="177"/>
    </row>
    <row r="179" spans="1:9" x14ac:dyDescent="0.25">
      <c r="A179" s="221"/>
      <c r="B179" s="177"/>
      <c r="D179" s="123"/>
      <c r="E179" s="177"/>
      <c r="F179" s="173"/>
      <c r="G179" s="173"/>
      <c r="H179" s="173"/>
      <c r="I179" s="177"/>
    </row>
    <row r="180" spans="1:9" x14ac:dyDescent="0.25">
      <c r="A180" s="221"/>
      <c r="B180" s="177"/>
      <c r="D180" s="123"/>
      <c r="E180" s="177"/>
      <c r="F180" s="173"/>
      <c r="G180" s="173"/>
      <c r="H180" s="173"/>
      <c r="I180" s="177"/>
    </row>
    <row r="181" spans="1:9" x14ac:dyDescent="0.25">
      <c r="A181" s="221"/>
      <c r="B181" s="177"/>
      <c r="D181" s="123"/>
      <c r="E181" s="177"/>
      <c r="F181" s="173"/>
      <c r="G181" s="173"/>
      <c r="H181" s="173"/>
      <c r="I181" s="177"/>
    </row>
    <row r="182" spans="1:9" x14ac:dyDescent="0.25">
      <c r="A182" s="221"/>
      <c r="B182" s="177"/>
      <c r="D182" s="123"/>
      <c r="E182" s="177"/>
      <c r="F182" s="173"/>
      <c r="G182" s="173"/>
      <c r="H182" s="173"/>
      <c r="I182" s="177"/>
    </row>
    <row r="183" spans="1:9" x14ac:dyDescent="0.25">
      <c r="A183" s="221"/>
      <c r="B183" s="177"/>
      <c r="D183" s="123"/>
      <c r="E183" s="177"/>
      <c r="F183" s="173"/>
      <c r="G183" s="173"/>
      <c r="H183" s="173"/>
      <c r="I183" s="177"/>
    </row>
    <row r="184" spans="1:9" x14ac:dyDescent="0.25">
      <c r="A184" s="221"/>
      <c r="B184" s="177"/>
      <c r="D184" s="123"/>
      <c r="E184" s="177"/>
      <c r="F184" s="173"/>
      <c r="G184" s="173"/>
      <c r="H184" s="173"/>
      <c r="I184" s="177"/>
    </row>
    <row r="185" spans="1:9" x14ac:dyDescent="0.25">
      <c r="A185" s="221"/>
      <c r="B185" s="177"/>
      <c r="D185" s="123"/>
      <c r="E185" s="177"/>
      <c r="F185" s="173"/>
      <c r="G185" s="173"/>
      <c r="H185" s="173"/>
      <c r="I185" s="177"/>
    </row>
    <row r="186" spans="1:9" x14ac:dyDescent="0.25">
      <c r="A186" s="221"/>
      <c r="B186" s="177"/>
      <c r="D186" s="123"/>
      <c r="E186" s="177"/>
      <c r="F186" s="173"/>
      <c r="G186" s="173"/>
      <c r="H186" s="173"/>
      <c r="I186" s="177"/>
    </row>
    <row r="187" spans="1:9" x14ac:dyDescent="0.25">
      <c r="A187" s="221"/>
      <c r="B187" s="177"/>
      <c r="D187" s="123"/>
      <c r="E187" s="177"/>
      <c r="F187" s="173"/>
      <c r="G187" s="173"/>
      <c r="H187" s="173"/>
      <c r="I187" s="177"/>
    </row>
    <row r="188" spans="1:9" x14ac:dyDescent="0.25">
      <c r="A188" s="221"/>
      <c r="B188" s="177"/>
      <c r="D188" s="123"/>
      <c r="E188" s="177"/>
      <c r="F188" s="173"/>
      <c r="G188" s="173"/>
      <c r="H188" s="173"/>
      <c r="I188" s="177"/>
    </row>
    <row r="189" spans="1:9" x14ac:dyDescent="0.25">
      <c r="A189" s="221"/>
      <c r="B189" s="177"/>
      <c r="D189" s="123"/>
      <c r="E189" s="177"/>
      <c r="F189" s="173"/>
      <c r="G189" s="173"/>
      <c r="H189" s="173"/>
      <c r="I189" s="177"/>
    </row>
    <row r="190" spans="1:9" x14ac:dyDescent="0.25">
      <c r="A190" s="221"/>
      <c r="B190" s="177"/>
      <c r="D190" s="123"/>
      <c r="E190" s="177"/>
      <c r="F190" s="173"/>
      <c r="G190" s="173"/>
      <c r="H190" s="173"/>
      <c r="I190" s="177"/>
    </row>
    <row r="191" spans="1:9" x14ac:dyDescent="0.25">
      <c r="A191" s="221"/>
      <c r="B191" s="177"/>
      <c r="D191" s="123"/>
      <c r="E191" s="177"/>
      <c r="F191" s="173"/>
      <c r="G191" s="173"/>
      <c r="H191" s="173"/>
      <c r="I191" s="177"/>
    </row>
    <row r="192" spans="1:9" x14ac:dyDescent="0.25">
      <c r="A192" s="221"/>
      <c r="B192" s="177"/>
      <c r="D192" s="123"/>
      <c r="E192" s="177"/>
      <c r="F192" s="173"/>
      <c r="G192" s="173"/>
      <c r="H192" s="173"/>
      <c r="I192" s="177"/>
    </row>
    <row r="193" spans="1:9" x14ac:dyDescent="0.25">
      <c r="A193" s="221"/>
      <c r="B193" s="177"/>
      <c r="D193" s="123"/>
      <c r="E193" s="177"/>
      <c r="F193" s="173"/>
      <c r="G193" s="173"/>
      <c r="H193" s="173"/>
      <c r="I193" s="177"/>
    </row>
    <row r="194" spans="1:9" x14ac:dyDescent="0.25">
      <c r="A194" s="221"/>
      <c r="B194" s="177"/>
      <c r="D194" s="123"/>
      <c r="E194" s="177"/>
      <c r="F194" s="173"/>
      <c r="G194" s="173"/>
      <c r="H194" s="173"/>
      <c r="I194" s="177"/>
    </row>
    <row r="195" spans="1:9" x14ac:dyDescent="0.25">
      <c r="A195" s="221"/>
      <c r="B195" s="177"/>
      <c r="D195" s="123"/>
      <c r="E195" s="177"/>
      <c r="F195" s="173"/>
      <c r="G195" s="173"/>
      <c r="H195" s="173"/>
      <c r="I195" s="177"/>
    </row>
    <row r="196" spans="1:9" x14ac:dyDescent="0.25">
      <c r="A196" s="221"/>
      <c r="B196" s="177"/>
      <c r="D196" s="123"/>
      <c r="E196" s="177"/>
      <c r="F196" s="173"/>
      <c r="G196" s="173"/>
      <c r="H196" s="173"/>
      <c r="I196" s="177"/>
    </row>
    <row r="197" spans="1:9" x14ac:dyDescent="0.25">
      <c r="A197" s="221"/>
      <c r="B197" s="177"/>
      <c r="D197" s="123"/>
      <c r="E197" s="177"/>
      <c r="F197" s="173"/>
      <c r="G197" s="173"/>
      <c r="H197" s="173"/>
      <c r="I197" s="177"/>
    </row>
    <row r="198" spans="1:9" x14ac:dyDescent="0.25">
      <c r="A198" s="221"/>
      <c r="B198" s="177"/>
      <c r="D198" s="123"/>
      <c r="E198" s="177"/>
      <c r="F198" s="173"/>
      <c r="G198" s="173"/>
      <c r="H198" s="173"/>
      <c r="I198" s="177"/>
    </row>
    <row r="199" spans="1:9" x14ac:dyDescent="0.25">
      <c r="A199" s="221"/>
      <c r="B199" s="177"/>
      <c r="D199" s="123"/>
      <c r="E199" s="177"/>
      <c r="F199" s="173"/>
      <c r="G199" s="173"/>
      <c r="H199" s="173"/>
      <c r="I199" s="177"/>
    </row>
    <row r="200" spans="1:9" x14ac:dyDescent="0.25">
      <c r="A200" s="221"/>
      <c r="B200" s="177"/>
      <c r="D200" s="123"/>
      <c r="E200" s="177"/>
      <c r="F200" s="173"/>
      <c r="G200" s="173"/>
      <c r="H200" s="173"/>
      <c r="I200" s="177"/>
    </row>
    <row r="201" spans="1:9" x14ac:dyDescent="0.25">
      <c r="A201" s="221"/>
      <c r="B201" s="177"/>
      <c r="D201" s="123"/>
      <c r="E201" s="177"/>
      <c r="F201" s="173"/>
      <c r="G201" s="173"/>
      <c r="H201" s="173"/>
      <c r="I201" s="177"/>
    </row>
    <row r="202" spans="1:9" x14ac:dyDescent="0.25">
      <c r="A202" s="221"/>
      <c r="B202" s="177"/>
      <c r="D202" s="123"/>
      <c r="E202" s="177"/>
      <c r="F202" s="173"/>
      <c r="G202" s="173"/>
      <c r="H202" s="173"/>
      <c r="I202" s="177"/>
    </row>
    <row r="203" spans="1:9" x14ac:dyDescent="0.25">
      <c r="A203" s="221"/>
      <c r="B203" s="177"/>
      <c r="D203" s="123"/>
      <c r="E203" s="177"/>
      <c r="F203" s="173"/>
      <c r="G203" s="173"/>
      <c r="H203" s="173"/>
      <c r="I203" s="177"/>
    </row>
    <row r="204" spans="1:9" x14ac:dyDescent="0.25">
      <c r="A204" s="221"/>
      <c r="B204" s="177"/>
      <c r="D204" s="123"/>
      <c r="E204" s="177"/>
      <c r="F204" s="173"/>
      <c r="G204" s="173"/>
      <c r="H204" s="173"/>
      <c r="I204" s="177"/>
    </row>
    <row r="205" spans="1:9" x14ac:dyDescent="0.25">
      <c r="A205" s="221"/>
      <c r="B205" s="177"/>
      <c r="D205" s="123"/>
      <c r="E205" s="177"/>
      <c r="F205" s="173"/>
      <c r="G205" s="173"/>
      <c r="H205" s="173"/>
      <c r="I205" s="177"/>
    </row>
    <row r="206" spans="1:9" x14ac:dyDescent="0.25">
      <c r="A206" s="221"/>
      <c r="B206" s="177"/>
      <c r="D206" s="123"/>
      <c r="E206" s="177"/>
      <c r="F206" s="173"/>
      <c r="G206" s="173"/>
      <c r="H206" s="173"/>
      <c r="I206" s="177"/>
    </row>
    <row r="207" spans="1:9" x14ac:dyDescent="0.25">
      <c r="A207" s="221"/>
      <c r="B207" s="177"/>
      <c r="D207" s="123"/>
      <c r="E207" s="177"/>
      <c r="F207" s="173"/>
      <c r="G207" s="173"/>
      <c r="H207" s="173"/>
      <c r="I207" s="177"/>
    </row>
    <row r="208" spans="1:9" x14ac:dyDescent="0.25">
      <c r="A208" s="221"/>
      <c r="B208" s="177"/>
      <c r="D208" s="123"/>
      <c r="E208" s="177"/>
      <c r="F208" s="173"/>
      <c r="G208" s="173"/>
      <c r="H208" s="173"/>
      <c r="I208" s="177"/>
    </row>
    <row r="209" spans="1:9" x14ac:dyDescent="0.25">
      <c r="A209" s="221"/>
      <c r="B209" s="177"/>
      <c r="D209" s="123"/>
      <c r="E209" s="177"/>
      <c r="F209" s="173"/>
      <c r="G209" s="173"/>
      <c r="H209" s="173"/>
      <c r="I209" s="177"/>
    </row>
    <row r="210" spans="1:9" x14ac:dyDescent="0.25">
      <c r="A210" s="221"/>
      <c r="B210" s="177"/>
      <c r="D210" s="123"/>
      <c r="E210" s="177"/>
      <c r="F210" s="173"/>
      <c r="G210" s="173"/>
      <c r="H210" s="173"/>
      <c r="I210" s="177"/>
    </row>
    <row r="211" spans="1:9" x14ac:dyDescent="0.25">
      <c r="A211" s="221"/>
      <c r="B211" s="177"/>
      <c r="D211" s="123"/>
      <c r="E211" s="177"/>
      <c r="F211" s="173"/>
      <c r="G211" s="173"/>
      <c r="H211" s="173"/>
      <c r="I211" s="177"/>
    </row>
    <row r="212" spans="1:9" x14ac:dyDescent="0.25">
      <c r="A212" s="221"/>
      <c r="B212" s="177"/>
      <c r="D212" s="123"/>
      <c r="E212" s="177"/>
      <c r="F212" s="173"/>
      <c r="G212" s="173"/>
      <c r="H212" s="173"/>
      <c r="I212" s="177"/>
    </row>
    <row r="213" spans="1:9" x14ac:dyDescent="0.25">
      <c r="A213" s="221"/>
      <c r="B213" s="177"/>
      <c r="D213" s="123"/>
      <c r="E213" s="177"/>
      <c r="F213" s="173"/>
      <c r="G213" s="173"/>
      <c r="H213" s="173"/>
      <c r="I213" s="177"/>
    </row>
    <row r="214" spans="1:9" x14ac:dyDescent="0.25">
      <c r="A214" s="221"/>
      <c r="B214" s="177"/>
      <c r="D214" s="123"/>
      <c r="E214" s="177"/>
      <c r="F214" s="173"/>
      <c r="G214" s="173"/>
      <c r="H214" s="173"/>
      <c r="I214" s="177"/>
    </row>
    <row r="215" spans="1:9" x14ac:dyDescent="0.25">
      <c r="A215" s="221"/>
      <c r="B215" s="177"/>
      <c r="D215" s="123"/>
      <c r="E215" s="177"/>
      <c r="F215" s="173"/>
      <c r="G215" s="173"/>
      <c r="H215" s="173"/>
      <c r="I215" s="177"/>
    </row>
    <row r="216" spans="1:9" x14ac:dyDescent="0.25">
      <c r="A216" s="221"/>
      <c r="B216" s="177"/>
      <c r="D216" s="123"/>
      <c r="E216" s="177"/>
      <c r="F216" s="173"/>
      <c r="G216" s="173"/>
      <c r="H216" s="173"/>
      <c r="I216" s="177"/>
    </row>
    <row r="217" spans="1:9" x14ac:dyDescent="0.25">
      <c r="A217" s="221"/>
      <c r="B217" s="177"/>
      <c r="D217" s="123"/>
      <c r="E217" s="177"/>
      <c r="F217" s="173"/>
      <c r="G217" s="173"/>
      <c r="H217" s="173"/>
      <c r="I217" s="177"/>
    </row>
    <row r="218" spans="1:9" x14ac:dyDescent="0.25">
      <c r="A218" s="221"/>
      <c r="B218" s="177"/>
      <c r="D218" s="123"/>
      <c r="E218" s="177"/>
      <c r="F218" s="173"/>
      <c r="G218" s="173"/>
      <c r="H218" s="173"/>
      <c r="I218" s="177"/>
    </row>
    <row r="219" spans="1:9" x14ac:dyDescent="0.25">
      <c r="A219" s="221"/>
      <c r="B219" s="177"/>
      <c r="D219" s="123"/>
      <c r="E219" s="177"/>
      <c r="F219" s="173"/>
      <c r="G219" s="173"/>
      <c r="H219" s="173"/>
      <c r="I219" s="177"/>
    </row>
    <row r="220" spans="1:9" x14ac:dyDescent="0.25">
      <c r="A220" s="221"/>
      <c r="B220" s="177"/>
      <c r="D220" s="123"/>
      <c r="E220" s="177"/>
      <c r="F220" s="173"/>
      <c r="G220" s="173"/>
      <c r="H220" s="173"/>
      <c r="I220" s="177"/>
    </row>
    <row r="221" spans="1:9" x14ac:dyDescent="0.25">
      <c r="A221" s="221"/>
      <c r="B221" s="177"/>
      <c r="D221" s="123"/>
      <c r="E221" s="177"/>
      <c r="F221" s="173"/>
      <c r="G221" s="173"/>
      <c r="H221" s="173"/>
      <c r="I221" s="177"/>
    </row>
    <row r="222" spans="1:9" x14ac:dyDescent="0.25">
      <c r="A222" s="221"/>
      <c r="B222" s="177"/>
      <c r="D222" s="123"/>
      <c r="E222" s="177"/>
      <c r="F222" s="173"/>
      <c r="G222" s="173"/>
      <c r="H222" s="173"/>
      <c r="I222" s="177"/>
    </row>
    <row r="223" spans="1:9" x14ac:dyDescent="0.25">
      <c r="A223" s="221"/>
      <c r="B223" s="177"/>
      <c r="D223" s="123"/>
      <c r="E223" s="177"/>
      <c r="F223" s="173"/>
      <c r="G223" s="173"/>
      <c r="H223" s="173"/>
      <c r="I223" s="177"/>
    </row>
    <row r="224" spans="1:9" x14ac:dyDescent="0.25">
      <c r="A224" s="221"/>
      <c r="B224" s="177"/>
      <c r="D224" s="123"/>
      <c r="E224" s="177"/>
      <c r="F224" s="173"/>
      <c r="G224" s="173"/>
      <c r="H224" s="173"/>
      <c r="I224" s="177"/>
    </row>
    <row r="225" spans="1:9" x14ac:dyDescent="0.25">
      <c r="A225" s="221"/>
      <c r="B225" s="177"/>
      <c r="D225" s="123"/>
      <c r="E225" s="177"/>
      <c r="F225" s="173"/>
      <c r="G225" s="173"/>
      <c r="H225" s="173"/>
      <c r="I225" s="177"/>
    </row>
    <row r="226" spans="1:9" x14ac:dyDescent="0.25">
      <c r="A226" s="221"/>
      <c r="B226" s="177"/>
      <c r="D226" s="123"/>
      <c r="E226" s="177"/>
      <c r="F226" s="173"/>
      <c r="G226" s="173"/>
      <c r="H226" s="173"/>
      <c r="I226" s="177"/>
    </row>
    <row r="227" spans="1:9" x14ac:dyDescent="0.25">
      <c r="A227" s="221"/>
      <c r="B227" s="177"/>
      <c r="D227" s="123"/>
      <c r="E227" s="177"/>
      <c r="F227" s="173"/>
      <c r="G227" s="173"/>
      <c r="H227" s="173"/>
      <c r="I227" s="177"/>
    </row>
    <row r="228" spans="1:9" x14ac:dyDescent="0.25">
      <c r="A228" s="221"/>
      <c r="B228" s="177"/>
      <c r="D228" s="123"/>
      <c r="E228" s="177"/>
      <c r="F228" s="173"/>
      <c r="G228" s="173"/>
      <c r="H228" s="173"/>
      <c r="I228" s="177"/>
    </row>
    <row r="229" spans="1:9" x14ac:dyDescent="0.25">
      <c r="A229" s="221"/>
      <c r="B229" s="177"/>
      <c r="D229" s="123"/>
      <c r="E229" s="177"/>
      <c r="F229" s="173"/>
      <c r="G229" s="173"/>
      <c r="H229" s="173"/>
      <c r="I229" s="177"/>
    </row>
    <row r="230" spans="1:9" x14ac:dyDescent="0.25">
      <c r="A230" s="221"/>
      <c r="B230" s="177"/>
      <c r="D230" s="123"/>
      <c r="E230" s="177"/>
      <c r="F230" s="173"/>
      <c r="G230" s="173"/>
      <c r="H230" s="173"/>
      <c r="I230" s="177"/>
    </row>
    <row r="231" spans="1:9" x14ac:dyDescent="0.25">
      <c r="A231" s="221"/>
      <c r="B231" s="177"/>
      <c r="D231" s="123"/>
      <c r="E231" s="177"/>
      <c r="F231" s="173"/>
      <c r="G231" s="173"/>
      <c r="H231" s="173"/>
      <c r="I231" s="177"/>
    </row>
    <row r="232" spans="1:9" x14ac:dyDescent="0.25">
      <c r="A232" s="221"/>
      <c r="B232" s="177"/>
      <c r="D232" s="123"/>
      <c r="E232" s="177"/>
      <c r="F232" s="173"/>
      <c r="G232" s="173"/>
      <c r="H232" s="173"/>
      <c r="I232" s="177"/>
    </row>
    <row r="233" spans="1:9" x14ac:dyDescent="0.25">
      <c r="A233" s="221"/>
      <c r="B233" s="177"/>
      <c r="D233" s="123"/>
      <c r="E233" s="177"/>
      <c r="F233" s="173"/>
      <c r="G233" s="173"/>
      <c r="H233" s="173"/>
      <c r="I233" s="177"/>
    </row>
    <row r="234" spans="1:9" x14ac:dyDescent="0.25">
      <c r="A234" s="221"/>
      <c r="B234" s="177"/>
      <c r="D234" s="123"/>
      <c r="E234" s="177"/>
      <c r="F234" s="173"/>
      <c r="G234" s="173"/>
      <c r="H234" s="173"/>
      <c r="I234" s="177"/>
    </row>
    <row r="235" spans="1:9" x14ac:dyDescent="0.25">
      <c r="A235" s="221"/>
    </row>
    <row r="236" spans="1:9" x14ac:dyDescent="0.25">
      <c r="A236" s="221"/>
    </row>
    <row r="237" spans="1:9" x14ac:dyDescent="0.25">
      <c r="A237" s="221"/>
    </row>
    <row r="238" spans="1:9" x14ac:dyDescent="0.25">
      <c r="A238" s="221"/>
    </row>
    <row r="239" spans="1:9" x14ac:dyDescent="0.25">
      <c r="A239" s="221"/>
    </row>
    <row r="240" spans="1:9" x14ac:dyDescent="0.25">
      <c r="A240" s="221"/>
    </row>
    <row r="241" spans="1:1" x14ac:dyDescent="0.25">
      <c r="A241" s="221"/>
    </row>
    <row r="242" spans="1:1" x14ac:dyDescent="0.25">
      <c r="A242" s="221"/>
    </row>
    <row r="243" spans="1:1" x14ac:dyDescent="0.25">
      <c r="A243" s="221"/>
    </row>
    <row r="244" spans="1:1" x14ac:dyDescent="0.25">
      <c r="A244" s="221"/>
    </row>
    <row r="245" spans="1:1" x14ac:dyDescent="0.25">
      <c r="A245" s="221"/>
    </row>
    <row r="246" spans="1:1" x14ac:dyDescent="0.25">
      <c r="A246" s="221"/>
    </row>
    <row r="247" spans="1:1" x14ac:dyDescent="0.25">
      <c r="A247" s="221"/>
    </row>
    <row r="248" spans="1:1" x14ac:dyDescent="0.25">
      <c r="A248" s="221"/>
    </row>
    <row r="249" spans="1:1" x14ac:dyDescent="0.25">
      <c r="A249" s="221"/>
    </row>
    <row r="250" spans="1:1" x14ac:dyDescent="0.25">
      <c r="A250" s="221"/>
    </row>
    <row r="251" spans="1:1" x14ac:dyDescent="0.25">
      <c r="A251" s="221"/>
    </row>
    <row r="252" spans="1:1" x14ac:dyDescent="0.25">
      <c r="A252" s="221"/>
    </row>
    <row r="253" spans="1:1" x14ac:dyDescent="0.25">
      <c r="A253" s="221"/>
    </row>
    <row r="254" spans="1:1" x14ac:dyDescent="0.25">
      <c r="A254" s="221"/>
    </row>
    <row r="255" spans="1:1" x14ac:dyDescent="0.25">
      <c r="A255" s="221"/>
    </row>
    <row r="256" spans="1:1" x14ac:dyDescent="0.25">
      <c r="A256" s="233"/>
    </row>
    <row r="257" spans="1:1" x14ac:dyDescent="0.25">
      <c r="A257" s="233"/>
    </row>
    <row r="258" spans="1:1" x14ac:dyDescent="0.25">
      <c r="A258" s="233"/>
    </row>
    <row r="259" spans="1:1" x14ac:dyDescent="0.25">
      <c r="A259" s="233"/>
    </row>
    <row r="260" spans="1:1" x14ac:dyDescent="0.25">
      <c r="A260" s="233"/>
    </row>
    <row r="261" spans="1:1" x14ac:dyDescent="0.25">
      <c r="A261" s="233"/>
    </row>
    <row r="262" spans="1:1" x14ac:dyDescent="0.25">
      <c r="A262" s="233"/>
    </row>
    <row r="263" spans="1:1" x14ac:dyDescent="0.25">
      <c r="A263" s="233"/>
    </row>
    <row r="264" spans="1:1" x14ac:dyDescent="0.25">
      <c r="A264" s="233"/>
    </row>
    <row r="265" spans="1:1" x14ac:dyDescent="0.25">
      <c r="A265" s="233"/>
    </row>
    <row r="266" spans="1:1" x14ac:dyDescent="0.25">
      <c r="A266" s="233"/>
    </row>
    <row r="267" spans="1:1" x14ac:dyDescent="0.25">
      <c r="A267" s="233"/>
    </row>
    <row r="268" spans="1:1" x14ac:dyDescent="0.25">
      <c r="A268" s="233"/>
    </row>
    <row r="269" spans="1:1" x14ac:dyDescent="0.25">
      <c r="A269" s="233"/>
    </row>
    <row r="270" spans="1:1" x14ac:dyDescent="0.25">
      <c r="A270" s="233"/>
    </row>
    <row r="271" spans="1:1" x14ac:dyDescent="0.25">
      <c r="A271" s="233"/>
    </row>
    <row r="272" spans="1:1" x14ac:dyDescent="0.25">
      <c r="A272" s="233"/>
    </row>
    <row r="273" spans="1:1" x14ac:dyDescent="0.25">
      <c r="A273" s="233"/>
    </row>
    <row r="274" spans="1:1" x14ac:dyDescent="0.25">
      <c r="A274" s="233"/>
    </row>
    <row r="275" spans="1:1" x14ac:dyDescent="0.25">
      <c r="A275" s="233"/>
    </row>
    <row r="276" spans="1:1" x14ac:dyDescent="0.25">
      <c r="A276" s="233"/>
    </row>
    <row r="277" spans="1:1" x14ac:dyDescent="0.25">
      <c r="A277" s="233"/>
    </row>
    <row r="278" spans="1:1" x14ac:dyDescent="0.25">
      <c r="A278" s="233"/>
    </row>
    <row r="279" spans="1:1" x14ac:dyDescent="0.25">
      <c r="A279" s="233"/>
    </row>
    <row r="280" spans="1:1" x14ac:dyDescent="0.25">
      <c r="A280" s="233"/>
    </row>
    <row r="281" spans="1:1" x14ac:dyDescent="0.25">
      <c r="A281" s="233"/>
    </row>
    <row r="282" spans="1:1" x14ac:dyDescent="0.25">
      <c r="A282" s="233"/>
    </row>
    <row r="283" spans="1:1" x14ac:dyDescent="0.25">
      <c r="A283" s="233"/>
    </row>
    <row r="284" spans="1:1" x14ac:dyDescent="0.25">
      <c r="A284" s="233"/>
    </row>
    <row r="285" spans="1:1" x14ac:dyDescent="0.25">
      <c r="A285" s="233"/>
    </row>
    <row r="286" spans="1:1" x14ac:dyDescent="0.25">
      <c r="A286" s="233"/>
    </row>
    <row r="287" spans="1:1" x14ac:dyDescent="0.25">
      <c r="A287" s="233"/>
    </row>
    <row r="288" spans="1:1" x14ac:dyDescent="0.25">
      <c r="A288" s="233"/>
    </row>
    <row r="289" spans="1:1" x14ac:dyDescent="0.25">
      <c r="A289" s="233"/>
    </row>
    <row r="290" spans="1:1" x14ac:dyDescent="0.25">
      <c r="A290" s="233"/>
    </row>
    <row r="291" spans="1:1" x14ac:dyDescent="0.25">
      <c r="A291" s="233"/>
    </row>
    <row r="292" spans="1:1" x14ac:dyDescent="0.25">
      <c r="A292" s="233"/>
    </row>
    <row r="293" spans="1:1" x14ac:dyDescent="0.25">
      <c r="A293" s="233"/>
    </row>
    <row r="294" spans="1:1" x14ac:dyDescent="0.25">
      <c r="A294" s="233"/>
    </row>
    <row r="295" spans="1:1" x14ac:dyDescent="0.25">
      <c r="A295" s="233"/>
    </row>
    <row r="296" spans="1:1" x14ac:dyDescent="0.25">
      <c r="A296" s="233"/>
    </row>
    <row r="297" spans="1:1" x14ac:dyDescent="0.25">
      <c r="A297" s="233"/>
    </row>
    <row r="298" spans="1:1" x14ac:dyDescent="0.25">
      <c r="A298" s="233"/>
    </row>
    <row r="299" spans="1:1" x14ac:dyDescent="0.25">
      <c r="A299" s="233"/>
    </row>
    <row r="300" spans="1:1" x14ac:dyDescent="0.25">
      <c r="A300" s="233"/>
    </row>
    <row r="301" spans="1:1" x14ac:dyDescent="0.25">
      <c r="A301" s="233"/>
    </row>
    <row r="302" spans="1:1" x14ac:dyDescent="0.25">
      <c r="A302" s="233"/>
    </row>
    <row r="303" spans="1:1" x14ac:dyDescent="0.25">
      <c r="A303" s="233"/>
    </row>
  </sheetData>
  <phoneticPr fontId="42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&amp;RI.VI-&amp;P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7"/>
  <sheetViews>
    <sheetView topLeftCell="A112" workbookViewId="0">
      <selection activeCell="W1" sqref="W1:W1048576"/>
    </sheetView>
  </sheetViews>
  <sheetFormatPr baseColWidth="10" defaultRowHeight="15" x14ac:dyDescent="0.25"/>
  <cols>
    <col min="1" max="1" width="5.42578125" style="202" customWidth="1"/>
    <col min="2" max="2" width="15.140625" style="67" customWidth="1"/>
    <col min="3" max="3" width="5.7109375" style="68" customWidth="1"/>
    <col min="4" max="4" width="5.7109375" style="69" customWidth="1"/>
    <col min="5" max="5" width="1.140625" style="67" customWidth="1"/>
    <col min="6" max="6" width="1.140625" style="70" customWidth="1"/>
    <col min="7" max="7" width="10.42578125" style="70" customWidth="1"/>
    <col min="8" max="8" width="1.7109375" style="70" customWidth="1"/>
    <col min="9" max="9" width="10.42578125" style="70" customWidth="1"/>
    <col min="10" max="10" width="1.7109375" style="70" customWidth="1"/>
    <col min="11" max="11" width="10.42578125" style="71" customWidth="1"/>
    <col min="12" max="12" width="1.7109375" style="70" customWidth="1"/>
    <col min="13" max="13" width="10.42578125" style="70" customWidth="1"/>
    <col min="14" max="14" width="1.140625" style="67" customWidth="1"/>
    <col min="15" max="15" width="1.140625" style="70" customWidth="1"/>
    <col min="16" max="16" width="10.42578125" style="70" customWidth="1"/>
    <col min="17" max="17" width="1.7109375" style="70" customWidth="1"/>
    <col min="18" max="18" width="10.85546875" style="70" bestFit="1" customWidth="1"/>
    <col min="19" max="19" width="1.7109375" style="70" customWidth="1"/>
    <col min="20" max="20" width="10.42578125" style="71" customWidth="1"/>
    <col min="21" max="21" width="1.7109375" style="70" customWidth="1"/>
    <col min="22" max="22" width="11.5703125" style="70" customWidth="1"/>
  </cols>
  <sheetData>
    <row r="1" spans="1:22" x14ac:dyDescent="0.25">
      <c r="V1" s="151">
        <v>511</v>
      </c>
    </row>
    <row r="2" spans="1:22" x14ac:dyDescent="0.25">
      <c r="V2" s="384">
        <v>42005</v>
      </c>
    </row>
    <row r="5" spans="1:22" ht="15.75" customHeight="1" x14ac:dyDescent="0.25">
      <c r="A5" s="386" t="s">
        <v>26</v>
      </c>
      <c r="C5" s="247" t="s">
        <v>393</v>
      </c>
      <c r="E5" s="248" t="s">
        <v>2</v>
      </c>
      <c r="F5" s="77"/>
      <c r="G5" s="415" t="s">
        <v>27</v>
      </c>
      <c r="H5" s="415"/>
      <c r="I5" s="415"/>
      <c r="J5" s="415"/>
      <c r="K5" s="415"/>
      <c r="L5" s="415"/>
      <c r="M5" s="415"/>
      <c r="N5" s="248" t="s">
        <v>2</v>
      </c>
      <c r="O5" s="77"/>
      <c r="P5" s="416" t="s">
        <v>394</v>
      </c>
      <c r="Q5" s="416"/>
      <c r="R5" s="416"/>
      <c r="S5" s="416"/>
      <c r="T5" s="416"/>
      <c r="U5" s="417" t="s">
        <v>608</v>
      </c>
      <c r="V5" s="417"/>
    </row>
    <row r="6" spans="1:22" ht="15.75" x14ac:dyDescent="0.25">
      <c r="A6" s="249"/>
      <c r="B6" s="249"/>
      <c r="C6" s="250" t="s">
        <v>395</v>
      </c>
      <c r="D6" s="251"/>
      <c r="E6" s="252" t="s">
        <v>2</v>
      </c>
      <c r="F6" s="253"/>
      <c r="G6" s="415"/>
      <c r="H6" s="415"/>
      <c r="I6" s="415"/>
      <c r="J6" s="415"/>
      <c r="K6" s="415"/>
      <c r="L6" s="415"/>
      <c r="M6" s="415"/>
      <c r="N6" s="252" t="s">
        <v>2</v>
      </c>
      <c r="O6" s="253"/>
      <c r="P6" s="416" t="s">
        <v>396</v>
      </c>
      <c r="Q6" s="416"/>
      <c r="R6" s="416"/>
      <c r="S6" s="416"/>
      <c r="T6" s="416"/>
      <c r="U6" s="417"/>
      <c r="V6" s="417"/>
    </row>
    <row r="7" spans="1:22" ht="18" x14ac:dyDescent="0.25">
      <c r="A7" s="249"/>
      <c r="B7" s="249"/>
      <c r="C7" s="250"/>
      <c r="D7" s="251"/>
      <c r="E7" s="252"/>
      <c r="F7" s="253"/>
      <c r="G7" s="254"/>
      <c r="H7" s="254"/>
      <c r="I7" s="254"/>
      <c r="J7" s="254"/>
      <c r="K7" s="254"/>
      <c r="L7" s="254"/>
      <c r="M7" s="254"/>
      <c r="N7" s="252"/>
      <c r="O7" s="253"/>
      <c r="P7" s="385"/>
      <c r="Q7" s="256"/>
      <c r="R7" s="256"/>
      <c r="S7" s="256"/>
      <c r="T7" s="256"/>
      <c r="U7" s="417"/>
      <c r="V7" s="417"/>
    </row>
    <row r="8" spans="1:22" x14ac:dyDescent="0.25">
      <c r="A8" s="386" t="s">
        <v>2</v>
      </c>
      <c r="B8" s="81"/>
      <c r="C8" s="257"/>
      <c r="D8" s="101"/>
      <c r="E8" s="84"/>
      <c r="F8" s="106"/>
      <c r="G8" s="408" t="s">
        <v>147</v>
      </c>
      <c r="H8" s="93" t="s">
        <v>397</v>
      </c>
      <c r="I8" s="82"/>
      <c r="J8" s="105"/>
      <c r="K8" s="409" t="s">
        <v>149</v>
      </c>
      <c r="L8" s="93" t="s">
        <v>398</v>
      </c>
      <c r="M8" s="103"/>
      <c r="N8" s="84"/>
      <c r="O8" s="106"/>
      <c r="P8" s="408" t="s">
        <v>147</v>
      </c>
      <c r="Q8" s="93" t="s">
        <v>399</v>
      </c>
      <c r="R8" s="82"/>
      <c r="S8" s="105"/>
      <c r="T8" s="409" t="s">
        <v>149</v>
      </c>
      <c r="U8" s="93" t="s">
        <v>400</v>
      </c>
      <c r="V8" s="103"/>
    </row>
    <row r="9" spans="1:22" x14ac:dyDescent="0.25">
      <c r="B9" s="84"/>
      <c r="C9" s="257"/>
      <c r="D9" s="101"/>
      <c r="E9" s="84"/>
      <c r="F9" s="111"/>
      <c r="G9" s="408"/>
      <c r="H9" s="93" t="s">
        <v>401</v>
      </c>
      <c r="I9" s="82"/>
      <c r="J9" s="105"/>
      <c r="K9" s="409"/>
      <c r="L9" s="93" t="s">
        <v>402</v>
      </c>
      <c r="M9" s="103"/>
      <c r="N9" s="84"/>
      <c r="O9" s="111"/>
      <c r="P9" s="408"/>
      <c r="Q9" s="93" t="s">
        <v>403</v>
      </c>
      <c r="R9" s="82"/>
      <c r="S9" s="105"/>
      <c r="T9" s="409"/>
      <c r="U9" s="93" t="s">
        <v>404</v>
      </c>
      <c r="V9" s="103"/>
    </row>
    <row r="10" spans="1:22" ht="15.75" thickBot="1" x14ac:dyDescent="0.3">
      <c r="A10" s="233"/>
      <c r="B10" s="99"/>
      <c r="C10" s="100"/>
      <c r="D10" s="101"/>
      <c r="E10"/>
      <c r="F10" s="120"/>
      <c r="G10" s="103"/>
      <c r="H10" s="104"/>
      <c r="I10" s="103"/>
      <c r="J10" s="105"/>
      <c r="K10" s="103"/>
      <c r="L10" s="104"/>
      <c r="M10" s="103"/>
      <c r="N10"/>
      <c r="O10" s="120"/>
      <c r="P10" s="103"/>
      <c r="Q10" s="104"/>
      <c r="R10" s="103"/>
      <c r="S10" s="105"/>
      <c r="T10" s="103"/>
      <c r="U10" s="104"/>
      <c r="V10" s="103"/>
    </row>
    <row r="11" spans="1:22" ht="24.75" customHeight="1" thickBot="1" x14ac:dyDescent="0.3">
      <c r="A11" s="258"/>
      <c r="B11" s="418" t="s">
        <v>129</v>
      </c>
      <c r="C11" s="419"/>
      <c r="D11" s="160" t="s">
        <v>2</v>
      </c>
      <c r="E11" s="259"/>
      <c r="F11" s="126"/>
      <c r="G11" s="403" t="s">
        <v>130</v>
      </c>
      <c r="H11" s="412"/>
      <c r="I11" s="112" t="s">
        <v>131</v>
      </c>
      <c r="J11" s="162"/>
      <c r="K11" s="403" t="s">
        <v>132</v>
      </c>
      <c r="L11" s="412"/>
      <c r="M11" s="112" t="s">
        <v>131</v>
      </c>
      <c r="N11" s="259"/>
      <c r="O11" s="126"/>
      <c r="P11" s="403" t="s">
        <v>130</v>
      </c>
      <c r="Q11" s="412"/>
      <c r="R11" s="112" t="s">
        <v>131</v>
      </c>
      <c r="S11" s="162"/>
      <c r="T11" s="403" t="s">
        <v>132</v>
      </c>
      <c r="U11" s="412"/>
      <c r="V11" s="112" t="s">
        <v>131</v>
      </c>
    </row>
    <row r="12" spans="1:22" x14ac:dyDescent="0.25">
      <c r="A12" s="221"/>
      <c r="B12" s="115" t="s">
        <v>2</v>
      </c>
      <c r="C12" s="116" t="s">
        <v>2</v>
      </c>
      <c r="D12" s="116"/>
      <c r="E12" s="141"/>
      <c r="F12" s="260"/>
      <c r="H12" s="118"/>
      <c r="I12" s="121" t="s">
        <v>2</v>
      </c>
      <c r="J12" s="150"/>
      <c r="L12" s="118"/>
      <c r="M12" s="121" t="s">
        <v>2</v>
      </c>
      <c r="N12" s="141"/>
      <c r="O12" s="260"/>
      <c r="Q12" s="118"/>
      <c r="R12" s="121" t="s">
        <v>2</v>
      </c>
      <c r="S12" s="150"/>
      <c r="U12" s="118"/>
      <c r="V12" s="121" t="s">
        <v>2</v>
      </c>
    </row>
    <row r="13" spans="1:22" x14ac:dyDescent="0.25">
      <c r="A13" s="221"/>
      <c r="B13" s="122">
        <v>160</v>
      </c>
      <c r="D13" s="123" t="s">
        <v>4</v>
      </c>
      <c r="E13" s="141"/>
      <c r="F13" s="138"/>
      <c r="G13" s="125" t="s">
        <v>133</v>
      </c>
      <c r="I13" s="122" t="str">
        <f>COUNT(I14:I500)&amp;" TU/ET"</f>
        <v>161 TU/ET</v>
      </c>
      <c r="K13" s="125" t="s">
        <v>133</v>
      </c>
      <c r="M13" s="122" t="str">
        <f>COUNT(M14:M500)&amp;" TU/ET"</f>
        <v>36 TU/ET</v>
      </c>
      <c r="N13" s="141"/>
      <c r="O13" s="138"/>
      <c r="P13" s="125" t="s">
        <v>133</v>
      </c>
      <c r="R13" s="388" t="str">
        <f>COUNT(R14:R500)&amp;" TU/ET"</f>
        <v>142 TU/ET</v>
      </c>
      <c r="T13" s="125" t="s">
        <v>133</v>
      </c>
      <c r="V13" s="122" t="str">
        <f>COUNT(V14:V500)&amp;" TU/ET"</f>
        <v>36 TU/ET</v>
      </c>
    </row>
    <row r="14" spans="1:22" x14ac:dyDescent="0.25">
      <c r="A14" s="224"/>
      <c r="B14" s="261" t="s">
        <v>158</v>
      </c>
      <c r="C14" s="262">
        <v>11</v>
      </c>
      <c r="D14" s="263"/>
      <c r="E14" s="141"/>
      <c r="F14" s="138"/>
      <c r="G14" s="194">
        <v>100</v>
      </c>
      <c r="H14" s="195"/>
      <c r="I14" s="196">
        <v>48.614566000000003</v>
      </c>
      <c r="J14" s="197"/>
      <c r="K14" s="264">
        <v>100</v>
      </c>
      <c r="L14" s="265"/>
      <c r="M14" s="266">
        <v>48.159792000000003</v>
      </c>
      <c r="N14" s="141"/>
      <c r="O14" s="138"/>
      <c r="P14" s="194">
        <v>100</v>
      </c>
      <c r="Q14" s="195"/>
      <c r="R14" s="196">
        <v>61.748356999999999</v>
      </c>
      <c r="S14" s="197"/>
      <c r="T14" s="264">
        <v>100</v>
      </c>
      <c r="U14" s="265"/>
      <c r="V14" s="266">
        <v>60.533251</v>
      </c>
    </row>
    <row r="15" spans="1:22" x14ac:dyDescent="0.25">
      <c r="A15" s="224"/>
      <c r="B15" s="261" t="s">
        <v>159</v>
      </c>
      <c r="C15" s="262">
        <v>22</v>
      </c>
      <c r="D15" s="263"/>
      <c r="E15" s="141"/>
      <c r="F15" s="138"/>
      <c r="G15" s="194">
        <v>0.35912899999999998</v>
      </c>
      <c r="H15" s="195"/>
      <c r="I15" s="196">
        <v>0.17458899999999999</v>
      </c>
      <c r="J15" s="197"/>
      <c r="K15" s="264">
        <v>0.52692600000000001</v>
      </c>
      <c r="L15" s="265"/>
      <c r="M15" s="266">
        <v>0.25376599999999999</v>
      </c>
      <c r="N15" s="141"/>
      <c r="O15" s="138"/>
      <c r="P15" s="194">
        <v>6.7990000000000004E-3</v>
      </c>
      <c r="Q15" s="195"/>
      <c r="R15" s="196">
        <v>4.1980000000000003E-3</v>
      </c>
      <c r="S15" s="197"/>
      <c r="T15" s="264">
        <v>6.6100000000000002E-4</v>
      </c>
      <c r="U15" s="265"/>
      <c r="V15" s="266">
        <v>4.0000000000000002E-4</v>
      </c>
    </row>
    <row r="16" spans="1:22" x14ac:dyDescent="0.25">
      <c r="A16" s="224"/>
      <c r="B16" s="261" t="s">
        <v>160</v>
      </c>
      <c r="C16" s="262">
        <v>23</v>
      </c>
      <c r="D16" s="263"/>
      <c r="E16" s="141"/>
      <c r="F16" s="138"/>
      <c r="G16" s="194">
        <v>0.154699</v>
      </c>
      <c r="H16" s="195"/>
      <c r="I16" s="196">
        <v>7.5205999999999995E-2</v>
      </c>
      <c r="J16" s="197"/>
      <c r="K16" s="264" t="s">
        <v>136</v>
      </c>
      <c r="L16" s="265"/>
      <c r="M16" s="266" t="s">
        <v>136</v>
      </c>
      <c r="N16" s="141"/>
      <c r="O16" s="138"/>
      <c r="P16" s="194">
        <v>1.4669E-2</v>
      </c>
      <c r="Q16" s="195"/>
      <c r="R16" s="196">
        <v>9.0580000000000001E-3</v>
      </c>
      <c r="S16" s="197"/>
      <c r="T16" s="264" t="s">
        <v>136</v>
      </c>
      <c r="U16" s="265"/>
      <c r="V16" s="266" t="s">
        <v>136</v>
      </c>
    </row>
    <row r="17" spans="1:22" x14ac:dyDescent="0.25">
      <c r="A17" s="224"/>
      <c r="B17" s="261" t="s">
        <v>161</v>
      </c>
      <c r="C17" s="262">
        <v>24</v>
      </c>
      <c r="D17" s="263"/>
      <c r="F17" s="126"/>
      <c r="G17" s="194">
        <v>9.7182000000000004E-2</v>
      </c>
      <c r="H17" s="195"/>
      <c r="I17" s="196">
        <v>4.7245000000000002E-2</v>
      </c>
      <c r="J17" s="197"/>
      <c r="K17" s="264" t="s">
        <v>136</v>
      </c>
      <c r="L17" s="265"/>
      <c r="M17" s="266" t="s">
        <v>136</v>
      </c>
      <c r="N17" s="141"/>
      <c r="O17" s="138"/>
      <c r="P17" s="194">
        <v>4.6684999999999997E-2</v>
      </c>
      <c r="Q17" s="195"/>
      <c r="R17" s="196">
        <v>2.8826999999999998E-2</v>
      </c>
      <c r="S17" s="197"/>
      <c r="T17" s="264" t="s">
        <v>136</v>
      </c>
      <c r="U17" s="265"/>
      <c r="V17" s="266" t="s">
        <v>136</v>
      </c>
    </row>
    <row r="18" spans="1:22" x14ac:dyDescent="0.25">
      <c r="A18" s="224"/>
      <c r="B18" s="261" t="s">
        <v>162</v>
      </c>
      <c r="C18" s="262">
        <v>27</v>
      </c>
      <c r="D18" s="263"/>
      <c r="E18" s="141"/>
      <c r="F18" s="138"/>
      <c r="G18" s="194">
        <v>0.120867</v>
      </c>
      <c r="H18" s="195"/>
      <c r="I18" s="196">
        <v>5.8758999999999999E-2</v>
      </c>
      <c r="J18" s="197"/>
      <c r="K18" s="264" t="s">
        <v>136</v>
      </c>
      <c r="L18" s="265"/>
      <c r="M18" s="266" t="s">
        <v>136</v>
      </c>
      <c r="N18" s="141"/>
      <c r="O18" s="138"/>
      <c r="P18" s="194">
        <v>6.4800000000000003E-4</v>
      </c>
      <c r="Q18" s="195"/>
      <c r="R18" s="196">
        <v>4.0000000000000002E-4</v>
      </c>
      <c r="S18" s="197"/>
      <c r="T18" s="264" t="s">
        <v>136</v>
      </c>
      <c r="U18" s="265"/>
      <c r="V18" s="266" t="s">
        <v>136</v>
      </c>
    </row>
    <row r="19" spans="1:22" x14ac:dyDescent="0.25">
      <c r="A19" s="224"/>
      <c r="B19" s="261" t="s">
        <v>163</v>
      </c>
      <c r="C19" s="262">
        <v>29</v>
      </c>
      <c r="D19" s="263"/>
      <c r="E19" s="141"/>
      <c r="F19" s="138"/>
      <c r="G19" s="194">
        <v>1.1266E-2</v>
      </c>
      <c r="H19" s="195"/>
      <c r="I19" s="196">
        <v>5.4770000000000001E-3</v>
      </c>
      <c r="J19" s="197"/>
      <c r="K19" s="264" t="s">
        <v>136</v>
      </c>
      <c r="L19" s="265"/>
      <c r="M19" s="266" t="s">
        <v>136</v>
      </c>
      <c r="N19" s="141"/>
      <c r="O19" s="138"/>
      <c r="P19" s="194">
        <v>6.4800000000000003E-4</v>
      </c>
      <c r="Q19" s="195"/>
      <c r="R19" s="196">
        <v>4.0000000000000002E-4</v>
      </c>
      <c r="S19" s="197"/>
      <c r="T19" s="264" t="s">
        <v>136</v>
      </c>
      <c r="U19" s="265"/>
      <c r="V19" s="266" t="s">
        <v>136</v>
      </c>
    </row>
    <row r="20" spans="1:22" x14ac:dyDescent="0.25">
      <c r="A20" s="224"/>
      <c r="B20" s="261" t="s">
        <v>164</v>
      </c>
      <c r="C20" s="262">
        <v>31</v>
      </c>
      <c r="D20" s="263"/>
      <c r="E20" s="141"/>
      <c r="F20" s="138"/>
      <c r="G20" s="194">
        <v>1.8072000000000001E-2</v>
      </c>
      <c r="H20" s="195"/>
      <c r="I20" s="196">
        <v>8.7860000000000004E-3</v>
      </c>
      <c r="J20" s="197"/>
      <c r="K20" s="264">
        <v>1.8837E-2</v>
      </c>
      <c r="L20" s="265"/>
      <c r="M20" s="266">
        <v>9.0720000000000002E-3</v>
      </c>
      <c r="N20" s="141"/>
      <c r="O20" s="138"/>
      <c r="P20" s="194">
        <v>6.4800000000000003E-4</v>
      </c>
      <c r="Q20" s="195"/>
      <c r="R20" s="196">
        <v>4.0000000000000002E-4</v>
      </c>
      <c r="S20" s="197"/>
      <c r="T20" s="264">
        <v>6.6100000000000002E-4</v>
      </c>
      <c r="U20" s="265"/>
      <c r="V20" s="266">
        <v>4.0000000000000002E-4</v>
      </c>
    </row>
    <row r="21" spans="1:22" x14ac:dyDescent="0.25">
      <c r="A21" s="224"/>
      <c r="B21" s="261" t="s">
        <v>165</v>
      </c>
      <c r="C21" s="262">
        <v>32</v>
      </c>
      <c r="D21" s="263"/>
      <c r="F21" s="126"/>
      <c r="G21" s="194">
        <v>1.3509230000000001</v>
      </c>
      <c r="H21" s="195"/>
      <c r="I21" s="196">
        <v>0.65674500000000002</v>
      </c>
      <c r="J21" s="197"/>
      <c r="K21" s="264" t="s">
        <v>136</v>
      </c>
      <c r="L21" s="265"/>
      <c r="M21" s="266" t="s">
        <v>136</v>
      </c>
      <c r="N21" s="141"/>
      <c r="O21" s="138"/>
      <c r="P21" s="194">
        <v>0.37340800000000002</v>
      </c>
      <c r="Q21" s="195"/>
      <c r="R21" s="196">
        <v>0.230573</v>
      </c>
      <c r="S21" s="197"/>
      <c r="T21" s="264" t="s">
        <v>136</v>
      </c>
      <c r="U21" s="265"/>
      <c r="V21" s="266" t="s">
        <v>136</v>
      </c>
    </row>
    <row r="22" spans="1:22" x14ac:dyDescent="0.25">
      <c r="A22" s="224"/>
      <c r="B22" s="261" t="s">
        <v>166</v>
      </c>
      <c r="C22" s="262">
        <v>34</v>
      </c>
      <c r="D22" s="263"/>
      <c r="E22" s="267"/>
      <c r="F22" s="138"/>
      <c r="G22" s="194">
        <v>0.37593700000000002</v>
      </c>
      <c r="H22" s="195"/>
      <c r="I22" s="196">
        <v>0.18276000000000001</v>
      </c>
      <c r="J22" s="197"/>
      <c r="K22" s="264">
        <v>0.39617200000000002</v>
      </c>
      <c r="L22" s="265"/>
      <c r="M22" s="266">
        <v>0.19079599999999999</v>
      </c>
      <c r="N22" s="141"/>
      <c r="O22" s="138"/>
      <c r="P22" s="194">
        <v>5.9047000000000002E-2</v>
      </c>
      <c r="Q22" s="195"/>
      <c r="R22" s="196">
        <v>3.6461E-2</v>
      </c>
      <c r="S22" s="197"/>
      <c r="T22" s="264">
        <v>0.19708400000000001</v>
      </c>
      <c r="U22" s="265"/>
      <c r="V22" s="266">
        <v>0.119301</v>
      </c>
    </row>
    <row r="23" spans="1:22" x14ac:dyDescent="0.25">
      <c r="A23" s="224"/>
      <c r="B23" s="261" t="s">
        <v>167</v>
      </c>
      <c r="C23" s="262">
        <v>35</v>
      </c>
      <c r="D23" s="263"/>
      <c r="E23" s="141"/>
      <c r="F23" s="138"/>
      <c r="G23" s="194">
        <v>6.0071430000000001</v>
      </c>
      <c r="H23" s="195"/>
      <c r="I23" s="196">
        <v>2.920347</v>
      </c>
      <c r="J23" s="197"/>
      <c r="K23" s="264">
        <v>6.6677530000000003</v>
      </c>
      <c r="L23" s="265"/>
      <c r="M23" s="266">
        <v>3.211176</v>
      </c>
      <c r="N23" s="141"/>
      <c r="O23" s="138"/>
      <c r="P23" s="194">
        <v>2.4799639999999998</v>
      </c>
      <c r="Q23" s="195"/>
      <c r="R23" s="196">
        <v>1.5313369999999999</v>
      </c>
      <c r="S23" s="197"/>
      <c r="T23" s="264">
        <v>1.1898029999999999</v>
      </c>
      <c r="U23" s="265"/>
      <c r="V23" s="266">
        <v>0.72022600000000003</v>
      </c>
    </row>
    <row r="24" spans="1:22" x14ac:dyDescent="0.25">
      <c r="A24" s="224"/>
      <c r="B24" s="261" t="s">
        <v>168</v>
      </c>
      <c r="C24" s="262">
        <v>36</v>
      </c>
      <c r="D24" s="263"/>
      <c r="F24" s="126"/>
      <c r="G24" s="194">
        <v>0.42034199999999999</v>
      </c>
      <c r="H24" s="195"/>
      <c r="I24" s="196">
        <v>0.204347</v>
      </c>
      <c r="J24" s="197"/>
      <c r="K24" s="264">
        <v>0.38345099999999999</v>
      </c>
      <c r="L24" s="265"/>
      <c r="M24" s="266">
        <v>0.184669</v>
      </c>
      <c r="N24" s="141"/>
      <c r="O24" s="138"/>
      <c r="P24" s="194">
        <v>8.9219999999999994E-3</v>
      </c>
      <c r="Q24" s="195"/>
      <c r="R24" s="196">
        <v>5.509E-3</v>
      </c>
      <c r="S24" s="197"/>
      <c r="T24" s="264">
        <v>6.6100000000000002E-4</v>
      </c>
      <c r="U24" s="265"/>
      <c r="V24" s="266">
        <v>4.0000000000000002E-4</v>
      </c>
    </row>
    <row r="25" spans="1:22" x14ac:dyDescent="0.25">
      <c r="A25" s="224"/>
      <c r="B25" s="261" t="s">
        <v>169</v>
      </c>
      <c r="C25" s="262">
        <v>37</v>
      </c>
      <c r="D25" s="263"/>
      <c r="E25" s="267"/>
      <c r="F25" s="138"/>
      <c r="G25" s="194">
        <v>1.6508999999999999E-2</v>
      </c>
      <c r="H25" s="195"/>
      <c r="I25" s="196">
        <v>8.0260000000000001E-3</v>
      </c>
      <c r="J25" s="197"/>
      <c r="K25" s="264" t="s">
        <v>136</v>
      </c>
      <c r="L25" s="265"/>
      <c r="M25" s="266" t="s">
        <v>136</v>
      </c>
      <c r="N25" s="141"/>
      <c r="O25" s="138"/>
      <c r="P25" s="194">
        <v>5.6420000000000003E-3</v>
      </c>
      <c r="Q25" s="195"/>
      <c r="R25" s="196">
        <v>3.4840000000000001E-3</v>
      </c>
      <c r="S25" s="197"/>
      <c r="T25" s="264" t="s">
        <v>136</v>
      </c>
      <c r="U25" s="265"/>
      <c r="V25" s="266" t="s">
        <v>136</v>
      </c>
    </row>
    <row r="26" spans="1:22" x14ac:dyDescent="0.25">
      <c r="A26" s="224"/>
      <c r="B26" s="261" t="s">
        <v>170</v>
      </c>
      <c r="C26" s="262">
        <v>38</v>
      </c>
      <c r="D26" s="263"/>
      <c r="E26" s="141"/>
      <c r="F26" s="138"/>
      <c r="G26" s="194">
        <v>4.3949999999999996E-3</v>
      </c>
      <c r="H26" s="195"/>
      <c r="I26" s="196">
        <v>2.137E-3</v>
      </c>
      <c r="J26" s="197"/>
      <c r="K26" s="264" t="s">
        <v>136</v>
      </c>
      <c r="L26" s="265"/>
      <c r="M26" s="266" t="s">
        <v>136</v>
      </c>
      <c r="N26" s="141"/>
      <c r="O26" s="138"/>
      <c r="P26" s="194">
        <v>6.4800000000000003E-4</v>
      </c>
      <c r="Q26" s="195"/>
      <c r="R26" s="196">
        <v>4.0000000000000002E-4</v>
      </c>
      <c r="S26" s="197"/>
      <c r="T26" s="264" t="s">
        <v>136</v>
      </c>
      <c r="U26" s="265"/>
      <c r="V26" s="266" t="s">
        <v>136</v>
      </c>
    </row>
    <row r="27" spans="1:22" x14ac:dyDescent="0.25">
      <c r="A27" s="224"/>
      <c r="B27" s="261" t="s">
        <v>171</v>
      </c>
      <c r="C27" s="262">
        <v>39</v>
      </c>
      <c r="D27" s="263"/>
      <c r="F27" s="126"/>
      <c r="G27" s="194">
        <v>4.3298000000000003E-2</v>
      </c>
      <c r="H27" s="195"/>
      <c r="I27" s="196">
        <v>2.1048999999999998E-2</v>
      </c>
      <c r="J27" s="197"/>
      <c r="K27" s="264" t="s">
        <v>136</v>
      </c>
      <c r="L27" s="265"/>
      <c r="M27" s="266" t="s">
        <v>136</v>
      </c>
      <c r="N27" s="141"/>
      <c r="O27" s="138"/>
      <c r="P27" s="194">
        <v>6.4800000000000003E-4</v>
      </c>
      <c r="Q27" s="195"/>
      <c r="R27" s="196">
        <v>4.0000000000000002E-4</v>
      </c>
      <c r="S27" s="197"/>
      <c r="T27" s="264" t="s">
        <v>136</v>
      </c>
      <c r="U27" s="265"/>
      <c r="V27" s="266" t="s">
        <v>136</v>
      </c>
    </row>
    <row r="28" spans="1:22" x14ac:dyDescent="0.25">
      <c r="A28" s="224"/>
      <c r="B28" s="261" t="s">
        <v>172</v>
      </c>
      <c r="C28" s="262">
        <v>42</v>
      </c>
      <c r="D28" s="263"/>
      <c r="E28" s="141"/>
      <c r="F28" s="138"/>
      <c r="G28" s="194">
        <v>5.1139999999999998E-2</v>
      </c>
      <c r="H28" s="195"/>
      <c r="I28" s="196">
        <v>2.4861000000000001E-2</v>
      </c>
      <c r="J28" s="197"/>
      <c r="K28" s="264" t="s">
        <v>136</v>
      </c>
      <c r="L28" s="265"/>
      <c r="M28" s="266" t="s">
        <v>136</v>
      </c>
      <c r="N28" s="141"/>
      <c r="O28" s="138"/>
      <c r="P28" s="194">
        <v>6.4800000000000003E-4</v>
      </c>
      <c r="Q28" s="195"/>
      <c r="R28" s="196">
        <v>4.0000000000000002E-4</v>
      </c>
      <c r="S28" s="197"/>
      <c r="T28" s="264" t="s">
        <v>136</v>
      </c>
      <c r="U28" s="265"/>
      <c r="V28" s="266" t="s">
        <v>136</v>
      </c>
    </row>
    <row r="29" spans="1:22" x14ac:dyDescent="0.25">
      <c r="A29" s="224"/>
      <c r="B29" s="261" t="s">
        <v>173</v>
      </c>
      <c r="C29" s="262">
        <v>43</v>
      </c>
      <c r="D29" s="263"/>
      <c r="E29" s="141"/>
      <c r="F29" s="138"/>
      <c r="G29" s="194">
        <v>2.1847999999999999E-2</v>
      </c>
      <c r="H29" s="195"/>
      <c r="I29" s="196">
        <v>1.0621E-2</v>
      </c>
      <c r="J29" s="197"/>
      <c r="K29" s="264">
        <v>6.4360000000000001E-2</v>
      </c>
      <c r="L29" s="265"/>
      <c r="M29" s="266">
        <v>3.0995999999999999E-2</v>
      </c>
      <c r="N29" s="141"/>
      <c r="O29" s="138"/>
      <c r="P29" s="194">
        <v>6.4800000000000003E-4</v>
      </c>
      <c r="Q29" s="195"/>
      <c r="R29" s="196">
        <v>4.0000000000000002E-4</v>
      </c>
      <c r="S29" s="197"/>
      <c r="T29" s="264">
        <v>6.6100000000000002E-4</v>
      </c>
      <c r="U29" s="265"/>
      <c r="V29" s="266">
        <v>4.0000000000000002E-4</v>
      </c>
    </row>
    <row r="30" spans="1:22" x14ac:dyDescent="0.25">
      <c r="A30" s="224"/>
      <c r="B30" s="261" t="s">
        <v>174</v>
      </c>
      <c r="C30" s="262">
        <v>44</v>
      </c>
      <c r="D30" s="263"/>
      <c r="E30" s="141"/>
      <c r="F30" s="138"/>
      <c r="G30" s="194">
        <v>1.446E-3</v>
      </c>
      <c r="H30" s="195"/>
      <c r="I30" s="196">
        <v>7.0299999999999996E-4</v>
      </c>
      <c r="J30" s="197"/>
      <c r="K30" s="264" t="s">
        <v>136</v>
      </c>
      <c r="L30" s="265"/>
      <c r="M30" s="266" t="s">
        <v>136</v>
      </c>
      <c r="N30" s="141"/>
      <c r="O30" s="138"/>
      <c r="P30" s="194">
        <v>6.4800000000000003E-4</v>
      </c>
      <c r="Q30" s="195"/>
      <c r="R30" s="196">
        <v>4.0000000000000002E-4</v>
      </c>
      <c r="S30" s="197"/>
      <c r="T30" s="264" t="s">
        <v>136</v>
      </c>
      <c r="U30" s="265"/>
      <c r="V30" s="266" t="s">
        <v>136</v>
      </c>
    </row>
    <row r="31" spans="1:22" x14ac:dyDescent="0.25">
      <c r="A31" s="224"/>
      <c r="B31" s="261" t="s">
        <v>175</v>
      </c>
      <c r="C31" s="262">
        <v>45</v>
      </c>
      <c r="D31" s="263"/>
      <c r="E31" s="141"/>
      <c r="F31" s="138"/>
      <c r="G31" s="194">
        <v>0.102696</v>
      </c>
      <c r="H31" s="195"/>
      <c r="I31" s="196">
        <v>4.9924999999999997E-2</v>
      </c>
      <c r="J31" s="197"/>
      <c r="K31" s="264">
        <v>0.120035</v>
      </c>
      <c r="L31" s="268"/>
      <c r="M31" s="266">
        <v>5.7808999999999999E-2</v>
      </c>
      <c r="N31" s="141"/>
      <c r="O31" s="138"/>
      <c r="P31" s="194">
        <v>6.4800000000000003E-4</v>
      </c>
      <c r="Q31" s="195"/>
      <c r="R31" s="196">
        <v>4.0000000000000002E-4</v>
      </c>
      <c r="S31" s="197"/>
      <c r="T31" s="264">
        <v>6.6100000000000002E-4</v>
      </c>
      <c r="U31" s="268"/>
      <c r="V31" s="266">
        <v>4.0000000000000002E-4</v>
      </c>
    </row>
    <row r="32" spans="1:22" x14ac:dyDescent="0.25">
      <c r="A32" s="224"/>
      <c r="B32" s="261" t="s">
        <v>176</v>
      </c>
      <c r="C32" s="262">
        <v>46</v>
      </c>
      <c r="D32" s="263">
        <v>490</v>
      </c>
      <c r="E32" s="141"/>
      <c r="F32" s="138"/>
      <c r="G32" s="194"/>
      <c r="H32" s="195"/>
      <c r="I32" s="196" t="s">
        <v>2</v>
      </c>
      <c r="J32" s="197"/>
      <c r="K32" s="264" t="s">
        <v>136</v>
      </c>
      <c r="L32" s="268"/>
      <c r="M32" s="266" t="s">
        <v>136</v>
      </c>
      <c r="N32" s="141"/>
      <c r="O32" s="138"/>
      <c r="P32" s="194"/>
      <c r="Q32" s="195"/>
      <c r="R32" s="196" t="s">
        <v>136</v>
      </c>
      <c r="S32" s="197"/>
      <c r="T32" s="264" t="s">
        <v>136</v>
      </c>
      <c r="U32" s="268"/>
      <c r="V32" s="266" t="s">
        <v>136</v>
      </c>
    </row>
    <row r="33" spans="1:22" x14ac:dyDescent="0.25">
      <c r="A33" s="224"/>
      <c r="B33" s="261" t="s">
        <v>177</v>
      </c>
      <c r="C33" s="262">
        <v>47</v>
      </c>
      <c r="D33" s="263"/>
      <c r="F33" s="126"/>
      <c r="G33" s="194">
        <v>3.2399999999999998E-2</v>
      </c>
      <c r="H33" s="195"/>
      <c r="I33" s="196">
        <v>1.5751000000000001E-2</v>
      </c>
      <c r="J33" s="197"/>
      <c r="K33" s="264" t="s">
        <v>136</v>
      </c>
      <c r="L33" s="269"/>
      <c r="M33" s="266" t="s">
        <v>136</v>
      </c>
      <c r="O33" s="126"/>
      <c r="P33" s="194">
        <v>6.4800000000000003E-4</v>
      </c>
      <c r="Q33" s="195"/>
      <c r="R33" s="196">
        <v>4.0000000000000002E-4</v>
      </c>
      <c r="S33" s="197"/>
      <c r="T33" s="264" t="s">
        <v>136</v>
      </c>
      <c r="U33" s="269"/>
      <c r="V33" s="266" t="s">
        <v>136</v>
      </c>
    </row>
    <row r="34" spans="1:22" x14ac:dyDescent="0.25">
      <c r="A34" s="224"/>
      <c r="B34" s="261" t="s">
        <v>178</v>
      </c>
      <c r="C34" s="262">
        <v>48</v>
      </c>
      <c r="D34" s="263"/>
      <c r="E34" s="141"/>
      <c r="F34" s="138"/>
      <c r="G34" s="194">
        <v>5.834549</v>
      </c>
      <c r="H34" s="195"/>
      <c r="I34" s="196">
        <v>2.8364410000000002</v>
      </c>
      <c r="J34" s="197"/>
      <c r="K34" s="264">
        <v>9.2803749999999994</v>
      </c>
      <c r="L34" s="268"/>
      <c r="M34" s="266">
        <v>4.4694089999999997</v>
      </c>
      <c r="N34" s="141"/>
      <c r="O34" s="138"/>
      <c r="P34" s="194">
        <v>1.239392</v>
      </c>
      <c r="Q34" s="195"/>
      <c r="R34" s="196">
        <v>0.76530399999999998</v>
      </c>
      <c r="S34" s="197"/>
      <c r="T34" s="264">
        <v>2.1606230000000002</v>
      </c>
      <c r="U34" s="268"/>
      <c r="V34" s="266">
        <v>1.307895</v>
      </c>
    </row>
    <row r="35" spans="1:22" x14ac:dyDescent="0.25">
      <c r="A35" s="224"/>
      <c r="B35" s="261" t="s">
        <v>179</v>
      </c>
      <c r="C35" s="262">
        <v>49</v>
      </c>
      <c r="D35" s="263"/>
      <c r="F35" s="126"/>
      <c r="G35" s="194">
        <v>0.44918400000000003</v>
      </c>
      <c r="H35" s="195"/>
      <c r="I35" s="196">
        <v>0.21836900000000001</v>
      </c>
      <c r="J35" s="197"/>
      <c r="K35" s="264">
        <v>0.64332999999999996</v>
      </c>
      <c r="L35" s="269"/>
      <c r="M35" s="266">
        <v>0.30982599999999999</v>
      </c>
      <c r="O35" s="126"/>
      <c r="P35" s="194">
        <v>4.5539000000000003E-2</v>
      </c>
      <c r="Q35" s="195"/>
      <c r="R35" s="196">
        <v>2.8119999999999999E-2</v>
      </c>
      <c r="S35" s="197"/>
      <c r="T35" s="264">
        <v>0.15182799999999999</v>
      </c>
      <c r="U35" s="269"/>
      <c r="V35" s="266">
        <v>9.1906000000000002E-2</v>
      </c>
    </row>
    <row r="36" spans="1:22" x14ac:dyDescent="0.25">
      <c r="A36" s="224"/>
      <c r="B36" s="261" t="s">
        <v>180</v>
      </c>
      <c r="C36" s="262">
        <v>51</v>
      </c>
      <c r="D36" s="263"/>
      <c r="F36" s="126"/>
      <c r="G36" s="194">
        <v>3.0149999999999999E-3</v>
      </c>
      <c r="H36" s="195"/>
      <c r="I36" s="196">
        <v>1.4660000000000001E-3</v>
      </c>
      <c r="J36" s="197"/>
      <c r="K36" s="264">
        <v>0.12947500000000001</v>
      </c>
      <c r="L36" s="269"/>
      <c r="M36" s="266">
        <v>6.2355000000000001E-2</v>
      </c>
      <c r="O36" s="126"/>
      <c r="P36" s="194">
        <v>6.4800000000000003E-4</v>
      </c>
      <c r="Q36" s="195"/>
      <c r="R36" s="196">
        <v>4.0000000000000002E-4</v>
      </c>
      <c r="S36" s="197"/>
      <c r="T36" s="264">
        <v>6.6100000000000002E-4</v>
      </c>
      <c r="U36" s="269"/>
      <c r="V36" s="266">
        <v>4.0000000000000002E-4</v>
      </c>
    </row>
    <row r="37" spans="1:22" x14ac:dyDescent="0.25">
      <c r="A37" s="224"/>
      <c r="B37" s="261" t="s">
        <v>181</v>
      </c>
      <c r="C37" s="262">
        <v>52</v>
      </c>
      <c r="D37" s="263"/>
      <c r="E37" s="71"/>
      <c r="F37" s="126"/>
      <c r="G37" s="194">
        <v>0.103242</v>
      </c>
      <c r="H37" s="195"/>
      <c r="I37" s="196">
        <v>5.0191E-2</v>
      </c>
      <c r="J37" s="197"/>
      <c r="K37" s="264">
        <v>0.113839</v>
      </c>
      <c r="L37" s="268"/>
      <c r="M37" s="266">
        <v>5.4824999999999999E-2</v>
      </c>
      <c r="N37" s="71"/>
      <c r="O37" s="126"/>
      <c r="P37" s="194">
        <v>2.6537999999999999E-2</v>
      </c>
      <c r="Q37" s="195"/>
      <c r="R37" s="196">
        <v>1.6386999999999999E-2</v>
      </c>
      <c r="S37" s="197"/>
      <c r="T37" s="264">
        <v>6.6100000000000002E-4</v>
      </c>
      <c r="U37" s="268"/>
      <c r="V37" s="266">
        <v>4.0000000000000002E-4</v>
      </c>
    </row>
    <row r="38" spans="1:22" x14ac:dyDescent="0.25">
      <c r="A38" s="224"/>
      <c r="B38" s="261" t="s">
        <v>182</v>
      </c>
      <c r="C38" s="262">
        <v>53</v>
      </c>
      <c r="D38" s="263"/>
      <c r="E38" s="141"/>
      <c r="F38" s="138"/>
      <c r="G38" s="194">
        <v>0.47593999999999997</v>
      </c>
      <c r="H38" s="195"/>
      <c r="I38" s="196">
        <v>0.231376</v>
      </c>
      <c r="J38" s="197"/>
      <c r="K38" s="264">
        <v>6.0270999999999998E-2</v>
      </c>
      <c r="L38" s="269"/>
      <c r="M38" s="266">
        <v>2.9026E-2</v>
      </c>
      <c r="N38" s="141"/>
      <c r="O38" s="138"/>
      <c r="P38" s="194">
        <v>6.4800000000000003E-4</v>
      </c>
      <c r="Q38" s="195"/>
      <c r="R38" s="196">
        <v>4.0000000000000002E-4</v>
      </c>
      <c r="S38" s="197"/>
      <c r="T38" s="264">
        <v>6.6100000000000002E-4</v>
      </c>
      <c r="U38" s="269"/>
      <c r="V38" s="266">
        <v>4.0000000000000002E-4</v>
      </c>
    </row>
    <row r="39" spans="1:22" x14ac:dyDescent="0.25">
      <c r="A39" s="224"/>
      <c r="B39" s="261" t="s">
        <v>183</v>
      </c>
      <c r="C39" s="262">
        <v>55</v>
      </c>
      <c r="D39" s="263"/>
      <c r="E39" s="141"/>
      <c r="F39" s="138"/>
      <c r="G39" s="194">
        <v>1.2041E-2</v>
      </c>
      <c r="H39" s="195"/>
      <c r="I39" s="196">
        <v>5.8539999999999998E-3</v>
      </c>
      <c r="J39" s="197"/>
      <c r="K39" s="264" t="s">
        <v>136</v>
      </c>
      <c r="L39" s="268"/>
      <c r="M39" s="266" t="s">
        <v>136</v>
      </c>
      <c r="N39" s="141"/>
      <c r="O39" s="138"/>
      <c r="P39" s="194">
        <v>6.4800000000000003E-4</v>
      </c>
      <c r="Q39" s="195"/>
      <c r="R39" s="196">
        <v>4.0000000000000002E-4</v>
      </c>
      <c r="S39" s="197"/>
      <c r="T39" s="264" t="s">
        <v>136</v>
      </c>
      <c r="U39" s="268"/>
      <c r="V39" s="266" t="s">
        <v>136</v>
      </c>
    </row>
    <row r="40" spans="1:22" x14ac:dyDescent="0.25">
      <c r="A40" s="224"/>
      <c r="B40" s="261" t="s">
        <v>184</v>
      </c>
      <c r="C40" s="262">
        <v>56</v>
      </c>
      <c r="D40" s="263"/>
      <c r="E40" s="141"/>
      <c r="F40" s="138"/>
      <c r="G40" s="194">
        <v>1.1181E-2</v>
      </c>
      <c r="H40" s="195"/>
      <c r="I40" s="196">
        <v>5.4359999999999999E-3</v>
      </c>
      <c r="J40" s="197"/>
      <c r="K40" s="264" t="s">
        <v>136</v>
      </c>
      <c r="L40" s="269"/>
      <c r="M40" s="266" t="s">
        <v>136</v>
      </c>
      <c r="N40" s="141"/>
      <c r="O40" s="138"/>
      <c r="P40" s="194">
        <v>7.0956000000000005E-2</v>
      </c>
      <c r="Q40" s="195"/>
      <c r="R40" s="196">
        <v>4.3813999999999999E-2</v>
      </c>
      <c r="S40" s="197"/>
      <c r="T40" s="264" t="s">
        <v>136</v>
      </c>
      <c r="U40" s="269"/>
      <c r="V40" s="266" t="s">
        <v>136</v>
      </c>
    </row>
    <row r="41" spans="1:22" x14ac:dyDescent="0.25">
      <c r="A41" s="224"/>
      <c r="B41" s="261" t="s">
        <v>185</v>
      </c>
      <c r="C41" s="262">
        <v>61</v>
      </c>
      <c r="D41" s="263"/>
      <c r="E41" s="141"/>
      <c r="F41" s="138"/>
      <c r="G41" s="194">
        <v>0.38826899999999998</v>
      </c>
      <c r="H41" s="195"/>
      <c r="I41" s="196">
        <v>0.18875500000000001</v>
      </c>
      <c r="J41" s="197"/>
      <c r="K41" s="264" t="s">
        <v>136</v>
      </c>
      <c r="L41" s="268"/>
      <c r="M41" s="266" t="s">
        <v>136</v>
      </c>
      <c r="N41" s="141"/>
      <c r="O41" s="138"/>
      <c r="P41" s="194">
        <v>0.13649800000000001</v>
      </c>
      <c r="Q41" s="195"/>
      <c r="R41" s="196">
        <v>8.4284999999999999E-2</v>
      </c>
      <c r="S41" s="197"/>
      <c r="T41" s="264" t="s">
        <v>136</v>
      </c>
      <c r="U41" s="268"/>
      <c r="V41" s="266" t="s">
        <v>136</v>
      </c>
    </row>
    <row r="42" spans="1:22" x14ac:dyDescent="0.25">
      <c r="A42" s="224"/>
      <c r="B42" s="261" t="s">
        <v>186</v>
      </c>
      <c r="C42" s="262">
        <v>62</v>
      </c>
      <c r="D42" s="263"/>
      <c r="E42" s="141"/>
      <c r="F42" s="138"/>
      <c r="G42" s="194">
        <v>0.299923</v>
      </c>
      <c r="H42" s="195"/>
      <c r="I42" s="196">
        <v>0.14580599999999999</v>
      </c>
      <c r="J42" s="197"/>
      <c r="K42" s="264">
        <v>0.16949400000000001</v>
      </c>
      <c r="L42" s="268"/>
      <c r="M42" s="266">
        <v>8.1628000000000006E-2</v>
      </c>
      <c r="N42" s="141"/>
      <c r="O42" s="138"/>
      <c r="P42" s="194">
        <v>6.4800000000000003E-4</v>
      </c>
      <c r="Q42" s="195"/>
      <c r="R42" s="196">
        <v>4.0000000000000002E-4</v>
      </c>
      <c r="S42" s="197"/>
      <c r="T42" s="264">
        <v>6.6100000000000002E-4</v>
      </c>
      <c r="U42" s="268"/>
      <c r="V42" s="266">
        <v>4.0000000000000002E-4</v>
      </c>
    </row>
    <row r="43" spans="1:22" x14ac:dyDescent="0.25">
      <c r="A43" s="224"/>
      <c r="B43" s="261" t="s">
        <v>187</v>
      </c>
      <c r="C43" s="262">
        <v>64</v>
      </c>
      <c r="D43" s="263"/>
      <c r="F43" s="126"/>
      <c r="G43" s="194">
        <v>2.4764689999999998</v>
      </c>
      <c r="H43" s="195"/>
      <c r="I43" s="196">
        <v>1.2039249999999999</v>
      </c>
      <c r="J43" s="195"/>
      <c r="K43" s="264">
        <v>3.7722009999999999</v>
      </c>
      <c r="L43" s="268"/>
      <c r="M43" s="266">
        <v>1.816684</v>
      </c>
      <c r="O43" s="126"/>
      <c r="P43" s="194">
        <v>0.72414999999999996</v>
      </c>
      <c r="Q43" s="195"/>
      <c r="R43" s="196">
        <v>0.44715100000000002</v>
      </c>
      <c r="S43" s="195"/>
      <c r="T43" s="264">
        <v>1.5503929999999999</v>
      </c>
      <c r="U43" s="268"/>
      <c r="V43" s="266">
        <v>0.93850299999999998</v>
      </c>
    </row>
    <row r="44" spans="1:22" x14ac:dyDescent="0.25">
      <c r="A44" s="224"/>
      <c r="B44" s="261" t="s">
        <v>188</v>
      </c>
      <c r="C44" s="262">
        <v>65</v>
      </c>
      <c r="D44" s="263"/>
      <c r="E44" s="141"/>
      <c r="F44" s="138"/>
      <c r="G44" s="194">
        <v>0.38763900000000001</v>
      </c>
      <c r="H44" s="195"/>
      <c r="I44" s="196">
        <v>0.18844900000000001</v>
      </c>
      <c r="J44" s="195"/>
      <c r="K44" s="264">
        <v>0.449378</v>
      </c>
      <c r="L44" s="269"/>
      <c r="M44" s="266">
        <v>0.21642</v>
      </c>
      <c r="N44" s="141"/>
      <c r="O44" s="138"/>
      <c r="P44" s="194">
        <v>0.14710400000000001</v>
      </c>
      <c r="Q44" s="195"/>
      <c r="R44" s="196">
        <v>9.0833999999999998E-2</v>
      </c>
      <c r="S44" s="195"/>
      <c r="T44" s="264">
        <v>0.19051399999999999</v>
      </c>
      <c r="U44" s="269"/>
      <c r="V44" s="266">
        <v>0.115324</v>
      </c>
    </row>
    <row r="45" spans="1:22" x14ac:dyDescent="0.25">
      <c r="A45" s="224"/>
      <c r="B45" s="261" t="s">
        <v>189</v>
      </c>
      <c r="C45" s="262">
        <v>66</v>
      </c>
      <c r="D45" s="263"/>
      <c r="E45" s="141"/>
      <c r="F45" s="138"/>
      <c r="G45" s="194">
        <v>2.1915E-2</v>
      </c>
      <c r="H45" s="195"/>
      <c r="I45" s="196">
        <v>1.0654E-2</v>
      </c>
      <c r="J45" s="197"/>
      <c r="K45" s="264" t="s">
        <v>136</v>
      </c>
      <c r="L45" s="268"/>
      <c r="M45" s="266" t="s">
        <v>136</v>
      </c>
      <c r="N45" s="141"/>
      <c r="O45" s="138"/>
      <c r="P45" s="194">
        <v>6.4800000000000003E-4</v>
      </c>
      <c r="Q45" s="195"/>
      <c r="R45" s="196">
        <v>4.0000000000000002E-4</v>
      </c>
      <c r="S45" s="197"/>
      <c r="T45" s="264" t="s">
        <v>136</v>
      </c>
      <c r="U45" s="268"/>
      <c r="V45" s="266" t="s">
        <v>136</v>
      </c>
    </row>
    <row r="46" spans="1:22" x14ac:dyDescent="0.25">
      <c r="A46" s="224"/>
      <c r="B46" s="261" t="s">
        <v>190</v>
      </c>
      <c r="C46" s="262">
        <v>67</v>
      </c>
      <c r="D46" s="263"/>
      <c r="E46" s="141"/>
      <c r="F46" s="138"/>
      <c r="G46" s="194">
        <v>2.7989999999999998E-3</v>
      </c>
      <c r="H46" s="195"/>
      <c r="I46" s="196">
        <v>1.361E-3</v>
      </c>
      <c r="J46" s="197"/>
      <c r="K46" s="264" t="s">
        <v>136</v>
      </c>
      <c r="L46" s="268"/>
      <c r="M46" s="266" t="s">
        <v>136</v>
      </c>
      <c r="N46" s="141"/>
      <c r="O46" s="138"/>
      <c r="P46" s="194">
        <v>6.4800000000000003E-4</v>
      </c>
      <c r="Q46" s="195"/>
      <c r="R46" s="196">
        <v>4.0000000000000002E-4</v>
      </c>
      <c r="S46" s="197"/>
      <c r="T46" s="264" t="s">
        <v>136</v>
      </c>
      <c r="U46" s="268"/>
      <c r="V46" s="266" t="s">
        <v>136</v>
      </c>
    </row>
    <row r="47" spans="1:22" x14ac:dyDescent="0.25">
      <c r="A47" s="224"/>
      <c r="B47" s="261" t="s">
        <v>191</v>
      </c>
      <c r="C47" s="262">
        <v>69</v>
      </c>
      <c r="D47" s="263"/>
      <c r="E47" s="141"/>
      <c r="F47" s="138"/>
      <c r="G47" s="194">
        <v>2.0889999999999999E-2</v>
      </c>
      <c r="H47" s="195"/>
      <c r="I47" s="196">
        <v>1.0156E-2</v>
      </c>
      <c r="J47" s="197"/>
      <c r="K47" s="264">
        <v>4.8219999999999999E-3</v>
      </c>
      <c r="L47" s="268"/>
      <c r="M47" s="266">
        <v>2.3219999999999998E-3</v>
      </c>
      <c r="N47" s="141"/>
      <c r="O47" s="138"/>
      <c r="P47" s="194">
        <v>6.4800000000000003E-4</v>
      </c>
      <c r="Q47" s="195"/>
      <c r="R47" s="196">
        <v>4.0000000000000002E-4</v>
      </c>
      <c r="S47" s="197"/>
      <c r="T47" s="264">
        <v>6.6100000000000002E-4</v>
      </c>
      <c r="U47" s="268"/>
      <c r="V47" s="266">
        <v>4.0000000000000002E-4</v>
      </c>
    </row>
    <row r="48" spans="1:22" x14ac:dyDescent="0.25">
      <c r="A48" s="224"/>
      <c r="B48" s="261" t="s">
        <v>192</v>
      </c>
      <c r="C48" s="262">
        <v>71</v>
      </c>
      <c r="D48" s="263"/>
      <c r="E48" s="141"/>
      <c r="F48" s="138"/>
      <c r="G48" s="194">
        <v>5.3189999999999999E-3</v>
      </c>
      <c r="H48" s="195"/>
      <c r="I48" s="196">
        <v>2.5860000000000002E-3</v>
      </c>
      <c r="J48" s="197"/>
      <c r="K48" s="264" t="s">
        <v>136</v>
      </c>
      <c r="L48" s="265"/>
      <c r="M48" s="266" t="s">
        <v>136</v>
      </c>
      <c r="N48" s="141"/>
      <c r="O48" s="138"/>
      <c r="P48" s="194">
        <v>6.4800000000000003E-4</v>
      </c>
      <c r="Q48" s="195"/>
      <c r="R48" s="196">
        <v>4.0000000000000002E-4</v>
      </c>
      <c r="S48" s="197"/>
      <c r="T48" s="264" t="s">
        <v>136</v>
      </c>
      <c r="U48" s="265"/>
      <c r="V48" s="266" t="s">
        <v>136</v>
      </c>
    </row>
    <row r="49" spans="1:22" x14ac:dyDescent="0.25">
      <c r="A49" s="224"/>
      <c r="B49" s="261" t="s">
        <v>193</v>
      </c>
      <c r="C49" s="262">
        <v>72</v>
      </c>
      <c r="D49" s="263"/>
      <c r="E49" s="141"/>
      <c r="F49" s="138"/>
      <c r="G49" s="194">
        <v>11.132509000000001</v>
      </c>
      <c r="H49" s="195"/>
      <c r="I49" s="196">
        <v>5.4120210000000002</v>
      </c>
      <c r="J49" s="197"/>
      <c r="K49" s="264">
        <v>19.743579</v>
      </c>
      <c r="L49" s="269"/>
      <c r="M49" s="266">
        <v>9.5084669999999996</v>
      </c>
      <c r="N49" s="141"/>
      <c r="O49" s="138"/>
      <c r="P49" s="194">
        <v>7.467333</v>
      </c>
      <c r="Q49" s="195"/>
      <c r="R49" s="196">
        <v>4.6109549999999997</v>
      </c>
      <c r="S49" s="197"/>
      <c r="T49" s="264">
        <v>12.642749</v>
      </c>
      <c r="U49" s="269"/>
      <c r="V49" s="266">
        <v>7.6530670000000001</v>
      </c>
    </row>
    <row r="50" spans="1:22" x14ac:dyDescent="0.25">
      <c r="A50" s="224"/>
      <c r="B50" s="261" t="s">
        <v>194</v>
      </c>
      <c r="C50" s="262">
        <v>73</v>
      </c>
      <c r="D50" s="263"/>
      <c r="E50" s="141"/>
      <c r="F50" s="138"/>
      <c r="G50" s="194">
        <v>4.2129999999999997E-3</v>
      </c>
      <c r="H50" s="195"/>
      <c r="I50" s="196">
        <v>2.0479999999999999E-3</v>
      </c>
      <c r="J50" s="197"/>
      <c r="K50" s="264">
        <v>3.846E-3</v>
      </c>
      <c r="L50" s="269"/>
      <c r="M50" s="266">
        <v>1.8519999999999999E-3</v>
      </c>
      <c r="N50" s="141"/>
      <c r="O50" s="138"/>
      <c r="P50" s="194">
        <v>6.4800000000000003E-4</v>
      </c>
      <c r="Q50" s="195"/>
      <c r="R50" s="196">
        <v>4.0000000000000002E-4</v>
      </c>
      <c r="S50" s="197"/>
      <c r="T50" s="264">
        <v>6.6100000000000002E-4</v>
      </c>
      <c r="U50" s="269"/>
      <c r="V50" s="266">
        <v>4.0000000000000002E-4</v>
      </c>
    </row>
    <row r="51" spans="1:22" x14ac:dyDescent="0.25">
      <c r="A51" s="224"/>
      <c r="B51" s="261" t="s">
        <v>195</v>
      </c>
      <c r="C51" s="262">
        <v>74</v>
      </c>
      <c r="D51" s="263"/>
      <c r="E51" s="141"/>
      <c r="F51" s="138"/>
      <c r="G51" s="194">
        <v>4.6815000000000002E-2</v>
      </c>
      <c r="H51" s="195"/>
      <c r="I51" s="196">
        <v>2.2759000000000001E-2</v>
      </c>
      <c r="J51" s="270"/>
      <c r="K51" s="264">
        <v>2.8485E-2</v>
      </c>
      <c r="L51" s="268"/>
      <c r="M51" s="266">
        <v>1.3717999999999999E-2</v>
      </c>
      <c r="N51" s="141"/>
      <c r="O51" s="138"/>
      <c r="P51" s="194">
        <v>3.5709999999999999E-2</v>
      </c>
      <c r="Q51" s="195"/>
      <c r="R51" s="196">
        <v>2.205E-2</v>
      </c>
      <c r="S51" s="270"/>
      <c r="T51" s="264">
        <v>6.6100000000000002E-4</v>
      </c>
      <c r="U51" s="268"/>
      <c r="V51" s="266">
        <v>4.0000000000000002E-4</v>
      </c>
    </row>
    <row r="52" spans="1:22" x14ac:dyDescent="0.25">
      <c r="A52" s="224"/>
      <c r="B52" s="261" t="s">
        <v>196</v>
      </c>
      <c r="C52" s="262">
        <v>76</v>
      </c>
      <c r="D52" s="263"/>
      <c r="E52" s="71"/>
      <c r="F52" s="126"/>
      <c r="G52" s="194">
        <v>1.3609230000000001</v>
      </c>
      <c r="H52" s="195"/>
      <c r="I52" s="196">
        <v>0.66160699999999995</v>
      </c>
      <c r="J52" s="197"/>
      <c r="K52" s="264">
        <v>1.9644429999999999</v>
      </c>
      <c r="L52" s="268"/>
      <c r="M52" s="266">
        <v>0.94607200000000002</v>
      </c>
      <c r="N52" s="71"/>
      <c r="O52" s="126"/>
      <c r="P52" s="194">
        <v>0.68019499999999999</v>
      </c>
      <c r="Q52" s="198"/>
      <c r="R52" s="196">
        <v>0.42000900000000002</v>
      </c>
      <c r="S52" s="197"/>
      <c r="T52" s="264">
        <v>1.1927220000000001</v>
      </c>
      <c r="U52" s="268"/>
      <c r="V52" s="266">
        <v>0.721993</v>
      </c>
    </row>
    <row r="53" spans="1:22" x14ac:dyDescent="0.25">
      <c r="A53" s="224"/>
      <c r="B53" s="261" t="s">
        <v>197</v>
      </c>
      <c r="C53" s="262">
        <v>78</v>
      </c>
      <c r="D53" s="263">
        <v>490</v>
      </c>
      <c r="E53" s="141"/>
      <c r="F53" s="138"/>
      <c r="G53" s="194"/>
      <c r="H53" s="195"/>
      <c r="I53" s="196" t="s">
        <v>2</v>
      </c>
      <c r="J53" s="195"/>
      <c r="K53" s="264" t="s">
        <v>136</v>
      </c>
      <c r="L53" s="268"/>
      <c r="M53" s="266" t="s">
        <v>136</v>
      </c>
      <c r="N53" s="141"/>
      <c r="O53" s="138"/>
      <c r="P53" s="194"/>
      <c r="Q53" s="195"/>
      <c r="R53" s="196" t="s">
        <v>136</v>
      </c>
      <c r="S53" s="195"/>
      <c r="T53" s="264" t="s">
        <v>136</v>
      </c>
      <c r="U53" s="268"/>
      <c r="V53" s="266" t="s">
        <v>136</v>
      </c>
    </row>
    <row r="54" spans="1:22" x14ac:dyDescent="0.25">
      <c r="A54" s="224"/>
      <c r="B54" s="261" t="s">
        <v>198</v>
      </c>
      <c r="C54" s="262">
        <v>81</v>
      </c>
      <c r="D54" s="263"/>
      <c r="E54" s="71"/>
      <c r="F54" s="126"/>
      <c r="G54" s="194">
        <v>5.7320000000000001E-3</v>
      </c>
      <c r="H54" s="195"/>
      <c r="I54" s="196">
        <v>2.787E-3</v>
      </c>
      <c r="J54" s="195"/>
      <c r="K54" s="264" t="s">
        <v>136</v>
      </c>
      <c r="L54" s="269"/>
      <c r="M54" s="266" t="s">
        <v>136</v>
      </c>
      <c r="N54" s="71"/>
      <c r="O54" s="126"/>
      <c r="P54" s="194">
        <v>6.9188E-2</v>
      </c>
      <c r="Q54" s="195"/>
      <c r="R54" s="196">
        <v>4.2722000000000003E-2</v>
      </c>
      <c r="S54" s="195"/>
      <c r="T54" s="264" t="s">
        <v>136</v>
      </c>
      <c r="U54" s="269"/>
      <c r="V54" s="266" t="s">
        <v>136</v>
      </c>
    </row>
    <row r="55" spans="1:22" x14ac:dyDescent="0.25">
      <c r="A55" s="224"/>
      <c r="B55" s="261" t="s">
        <v>199</v>
      </c>
      <c r="C55" s="262">
        <v>82</v>
      </c>
      <c r="D55" s="263"/>
      <c r="E55" s="141"/>
      <c r="F55" s="138"/>
      <c r="G55" s="194">
        <v>0.62212599999999996</v>
      </c>
      <c r="H55" s="195"/>
      <c r="I55" s="196">
        <v>0.30244399999999999</v>
      </c>
      <c r="J55" s="197"/>
      <c r="K55" s="264">
        <v>0.75623600000000002</v>
      </c>
      <c r="L55" s="268"/>
      <c r="M55" s="266">
        <v>0.36420200000000003</v>
      </c>
      <c r="N55" s="141"/>
      <c r="O55" s="138"/>
      <c r="P55" s="194">
        <v>2.398E-3</v>
      </c>
      <c r="Q55" s="195"/>
      <c r="R55" s="196">
        <v>1.4809999999999999E-3</v>
      </c>
      <c r="S55" s="197"/>
      <c r="T55" s="264">
        <v>6.6100000000000002E-4</v>
      </c>
      <c r="U55" s="268"/>
      <c r="V55" s="266">
        <v>4.0000000000000002E-4</v>
      </c>
    </row>
    <row r="56" spans="1:22" x14ac:dyDescent="0.25">
      <c r="A56" s="224"/>
      <c r="B56" s="261" t="s">
        <v>200</v>
      </c>
      <c r="C56" s="262">
        <v>86</v>
      </c>
      <c r="D56" s="263"/>
      <c r="F56" s="126"/>
      <c r="G56" s="194">
        <v>10.194877</v>
      </c>
      <c r="H56" s="195"/>
      <c r="I56" s="196">
        <v>4.9561950000000001</v>
      </c>
      <c r="J56" s="197"/>
      <c r="K56" s="264">
        <v>11.775722999999999</v>
      </c>
      <c r="L56" s="268"/>
      <c r="M56" s="266">
        <v>5.6711640000000001</v>
      </c>
      <c r="O56" s="126"/>
      <c r="P56" s="194">
        <v>1.530308</v>
      </c>
      <c r="Q56" s="195"/>
      <c r="R56" s="196">
        <v>0.94494</v>
      </c>
      <c r="S56" s="197"/>
      <c r="T56" s="264">
        <v>1.380682</v>
      </c>
      <c r="U56" s="268"/>
      <c r="V56" s="266">
        <v>0.83577199999999996</v>
      </c>
    </row>
    <row r="57" spans="1:22" x14ac:dyDescent="0.25">
      <c r="A57" s="224"/>
      <c r="B57" s="261" t="s">
        <v>201</v>
      </c>
      <c r="C57" s="262">
        <v>88</v>
      </c>
      <c r="D57" s="263"/>
      <c r="F57" s="126"/>
      <c r="G57" s="194">
        <v>0.16769700000000001</v>
      </c>
      <c r="H57" s="195"/>
      <c r="I57" s="196">
        <v>8.1525E-2</v>
      </c>
      <c r="J57" s="197"/>
      <c r="K57" s="264">
        <v>0.13303999999999999</v>
      </c>
      <c r="L57" s="268"/>
      <c r="M57" s="266">
        <v>6.4072000000000004E-2</v>
      </c>
      <c r="O57" s="126"/>
      <c r="P57" s="194">
        <v>9.0039999999999999E-3</v>
      </c>
      <c r="Q57" s="195"/>
      <c r="R57" s="196">
        <v>5.5599999999999998E-3</v>
      </c>
      <c r="S57" s="197"/>
      <c r="T57" s="264">
        <v>6.6100000000000002E-4</v>
      </c>
      <c r="U57" s="268"/>
      <c r="V57" s="266">
        <v>4.0000000000000002E-4</v>
      </c>
    </row>
    <row r="58" spans="1:22" x14ac:dyDescent="0.25">
      <c r="A58" s="224"/>
      <c r="B58" s="261" t="s">
        <v>202</v>
      </c>
      <c r="C58" s="262">
        <v>89</v>
      </c>
      <c r="D58" s="263"/>
      <c r="F58" s="126"/>
      <c r="G58" s="194">
        <v>1.6341999999999999E-2</v>
      </c>
      <c r="H58" s="195"/>
      <c r="I58" s="196">
        <v>7.9450000000000007E-3</v>
      </c>
      <c r="J58" s="197"/>
      <c r="K58" s="264" t="s">
        <v>136</v>
      </c>
      <c r="L58" s="268"/>
      <c r="M58" s="266" t="s">
        <v>136</v>
      </c>
      <c r="O58" s="126"/>
      <c r="P58" s="194">
        <v>6.4800000000000003E-4</v>
      </c>
      <c r="Q58" s="195"/>
      <c r="R58" s="196">
        <v>4.0000000000000002E-4</v>
      </c>
      <c r="S58" s="197"/>
      <c r="T58" s="264" t="s">
        <v>136</v>
      </c>
      <c r="U58" s="268"/>
      <c r="V58" s="266" t="s">
        <v>136</v>
      </c>
    </row>
    <row r="59" spans="1:22" x14ac:dyDescent="0.25">
      <c r="A59" s="224"/>
      <c r="B59" s="261" t="s">
        <v>203</v>
      </c>
      <c r="C59" s="262">
        <v>92</v>
      </c>
      <c r="D59" s="263"/>
      <c r="F59" s="126"/>
      <c r="G59" s="194">
        <v>6.5859000000000001E-2</v>
      </c>
      <c r="H59" s="195"/>
      <c r="I59" s="196">
        <v>3.2016999999999997E-2</v>
      </c>
      <c r="J59" s="197"/>
      <c r="K59" s="264">
        <v>7.5449999999999996E-3</v>
      </c>
      <c r="L59" s="269"/>
      <c r="M59" s="266">
        <v>3.6340000000000001E-3</v>
      </c>
      <c r="O59" s="126"/>
      <c r="P59" s="194">
        <v>6.4800000000000003E-4</v>
      </c>
      <c r="Q59" s="195"/>
      <c r="R59" s="196">
        <v>4.0000000000000002E-4</v>
      </c>
      <c r="S59" s="197"/>
      <c r="T59" s="264">
        <v>6.6100000000000002E-4</v>
      </c>
      <c r="U59" s="269"/>
      <c r="V59" s="266">
        <v>4.0000000000000002E-4</v>
      </c>
    </row>
    <row r="60" spans="1:22" x14ac:dyDescent="0.25">
      <c r="A60" s="224"/>
      <c r="B60" s="261" t="s">
        <v>204</v>
      </c>
      <c r="C60" s="262">
        <v>93</v>
      </c>
      <c r="D60" s="263"/>
      <c r="E60" s="141"/>
      <c r="F60" s="138"/>
      <c r="G60" s="194">
        <v>12.447167</v>
      </c>
      <c r="H60" s="195"/>
      <c r="I60" s="196">
        <v>6.0511359999999996</v>
      </c>
      <c r="J60" s="197"/>
      <c r="K60" s="264">
        <v>16.426396</v>
      </c>
      <c r="L60" s="268"/>
      <c r="M60" s="266">
        <v>7.9109179999999997</v>
      </c>
      <c r="N60" s="141"/>
      <c r="O60" s="138"/>
      <c r="P60" s="194">
        <v>19.844076000000001</v>
      </c>
      <c r="Q60" s="199"/>
      <c r="R60" s="196">
        <v>12.253391000000001</v>
      </c>
      <c r="S60" s="197"/>
      <c r="T60" s="264">
        <v>22.299676999999999</v>
      </c>
      <c r="U60" s="268"/>
      <c r="V60" s="266">
        <v>13.498718999999999</v>
      </c>
    </row>
    <row r="61" spans="1:22" x14ac:dyDescent="0.25">
      <c r="A61" s="224"/>
      <c r="B61" s="261" t="s">
        <v>205</v>
      </c>
      <c r="C61" s="262">
        <v>94</v>
      </c>
      <c r="D61" s="263"/>
      <c r="F61" s="126"/>
      <c r="G61" s="194">
        <v>8.2299999999999995E-4</v>
      </c>
      <c r="H61" s="195"/>
      <c r="I61" s="196">
        <v>4.0000000000000002E-4</v>
      </c>
      <c r="J61" s="195"/>
      <c r="K61" s="264" t="s">
        <v>136</v>
      </c>
      <c r="L61" s="268"/>
      <c r="M61" s="266" t="s">
        <v>136</v>
      </c>
      <c r="O61" s="126"/>
      <c r="P61" s="194">
        <v>6.4800000000000003E-4</v>
      </c>
      <c r="Q61" s="195"/>
      <c r="R61" s="196">
        <v>4.0000000000000002E-4</v>
      </c>
      <c r="S61" s="195"/>
      <c r="T61" s="264" t="s">
        <v>136</v>
      </c>
      <c r="U61" s="268"/>
      <c r="V61" s="266" t="s">
        <v>136</v>
      </c>
    </row>
    <row r="62" spans="1:22" x14ac:dyDescent="0.25">
      <c r="A62" s="224"/>
      <c r="B62" s="261" t="s">
        <v>206</v>
      </c>
      <c r="C62" s="262">
        <v>96</v>
      </c>
      <c r="D62" s="263"/>
      <c r="E62" s="141"/>
      <c r="F62" s="138"/>
      <c r="G62" s="194">
        <v>1.8495999999999999E-2</v>
      </c>
      <c r="H62" s="195"/>
      <c r="I62" s="196">
        <v>8.992E-3</v>
      </c>
      <c r="J62" s="197"/>
      <c r="K62" s="264">
        <v>2.5242000000000001E-2</v>
      </c>
      <c r="L62" s="269"/>
      <c r="M62" s="266">
        <v>1.2156E-2</v>
      </c>
      <c r="N62" s="141"/>
      <c r="O62" s="138"/>
      <c r="P62" s="194">
        <v>6.4800000000000003E-4</v>
      </c>
      <c r="Q62" s="195"/>
      <c r="R62" s="196">
        <v>4.0000000000000002E-4</v>
      </c>
      <c r="S62" s="197"/>
      <c r="T62" s="264">
        <v>6.6100000000000002E-4</v>
      </c>
      <c r="U62" s="269"/>
      <c r="V62" s="266">
        <v>4.0000000000000002E-4</v>
      </c>
    </row>
    <row r="63" spans="1:22" x14ac:dyDescent="0.25">
      <c r="A63" s="224"/>
      <c r="B63" s="261" t="s">
        <v>207</v>
      </c>
      <c r="C63" s="262">
        <v>97</v>
      </c>
      <c r="D63" s="263"/>
      <c r="E63" s="141"/>
      <c r="F63" s="138"/>
      <c r="G63" s="194">
        <v>3.8685999999999998E-2</v>
      </c>
      <c r="H63" s="195"/>
      <c r="I63" s="196">
        <v>1.8807000000000001E-2</v>
      </c>
      <c r="J63" s="197"/>
      <c r="K63" s="264" t="s">
        <v>136</v>
      </c>
      <c r="L63" s="268"/>
      <c r="M63" s="266" t="s">
        <v>136</v>
      </c>
      <c r="N63" s="141"/>
      <c r="O63" s="138"/>
      <c r="P63" s="194">
        <v>6.4800000000000003E-4</v>
      </c>
      <c r="Q63" s="195"/>
      <c r="R63" s="196">
        <v>4.0000000000000002E-4</v>
      </c>
      <c r="S63" s="197"/>
      <c r="T63" s="264" t="s">
        <v>136</v>
      </c>
      <c r="U63" s="268"/>
      <c r="V63" s="266" t="s">
        <v>136</v>
      </c>
    </row>
    <row r="64" spans="1:22" x14ac:dyDescent="0.25">
      <c r="A64" s="224"/>
      <c r="B64" s="261" t="s">
        <v>209</v>
      </c>
      <c r="C64" s="262">
        <v>103</v>
      </c>
      <c r="D64" s="263"/>
      <c r="F64" s="126"/>
      <c r="G64" s="194">
        <v>5.9459999999999999E-3</v>
      </c>
      <c r="H64" s="195"/>
      <c r="I64" s="196">
        <v>2.8909999999999999E-3</v>
      </c>
      <c r="J64" s="197"/>
      <c r="K64" s="264" t="s">
        <v>136</v>
      </c>
      <c r="L64" s="268"/>
      <c r="M64" s="266" t="s">
        <v>136</v>
      </c>
      <c r="O64" s="126"/>
      <c r="P64" s="194">
        <v>6.4800000000000003E-4</v>
      </c>
      <c r="Q64" s="195"/>
      <c r="R64" s="196">
        <v>4.0000000000000002E-4</v>
      </c>
      <c r="S64" s="197"/>
      <c r="T64" s="264" t="s">
        <v>136</v>
      </c>
      <c r="U64" s="268"/>
      <c r="V64" s="266" t="s">
        <v>136</v>
      </c>
    </row>
    <row r="65" spans="1:22" x14ac:dyDescent="0.25">
      <c r="A65" s="224"/>
      <c r="B65" s="261" t="s">
        <v>210</v>
      </c>
      <c r="C65" s="262">
        <v>105</v>
      </c>
      <c r="D65" s="263"/>
      <c r="F65" s="126"/>
      <c r="G65" s="194">
        <v>1.6844000000000001E-2</v>
      </c>
      <c r="H65" s="195"/>
      <c r="I65" s="196">
        <v>8.1890000000000001E-3</v>
      </c>
      <c r="J65" s="197"/>
      <c r="K65" s="264" t="s">
        <v>136</v>
      </c>
      <c r="L65" s="265"/>
      <c r="M65" s="266" t="s">
        <v>136</v>
      </c>
      <c r="O65" s="126"/>
      <c r="P65" s="194">
        <v>1.5779999999999999E-2</v>
      </c>
      <c r="Q65" s="195"/>
      <c r="R65" s="196">
        <v>9.7439999999999992E-3</v>
      </c>
      <c r="S65" s="197"/>
      <c r="T65" s="264" t="s">
        <v>136</v>
      </c>
      <c r="U65" s="265"/>
      <c r="V65" s="266" t="s">
        <v>136</v>
      </c>
    </row>
    <row r="66" spans="1:22" x14ac:dyDescent="0.25">
      <c r="A66" s="224"/>
      <c r="B66" s="261" t="s">
        <v>211</v>
      </c>
      <c r="C66" s="262">
        <v>106</v>
      </c>
      <c r="D66" s="263"/>
      <c r="E66" s="141"/>
      <c r="F66" s="138"/>
      <c r="G66" s="194">
        <v>8.4169999999999991E-3</v>
      </c>
      <c r="H66" s="195"/>
      <c r="I66" s="196">
        <v>4.0920000000000002E-3</v>
      </c>
      <c r="J66" s="197"/>
      <c r="K66" s="264" t="s">
        <v>136</v>
      </c>
      <c r="L66" s="268"/>
      <c r="M66" s="266" t="s">
        <v>136</v>
      </c>
      <c r="N66" s="141"/>
      <c r="O66" s="138"/>
      <c r="P66" s="194">
        <v>6.4800000000000003E-4</v>
      </c>
      <c r="Q66" s="195"/>
      <c r="R66" s="196">
        <v>4.0000000000000002E-4</v>
      </c>
      <c r="S66" s="197"/>
      <c r="T66" s="264" t="s">
        <v>136</v>
      </c>
      <c r="U66" s="268"/>
      <c r="V66" s="266" t="s">
        <v>136</v>
      </c>
    </row>
    <row r="67" spans="1:22" x14ac:dyDescent="0.25">
      <c r="A67" s="224"/>
      <c r="B67" s="261" t="s">
        <v>212</v>
      </c>
      <c r="C67" s="262">
        <v>119</v>
      </c>
      <c r="D67" s="263"/>
      <c r="E67" s="71"/>
      <c r="F67" s="126"/>
      <c r="G67" s="194">
        <v>8.7900000000000001E-4</v>
      </c>
      <c r="H67" s="195"/>
      <c r="I67" s="196">
        <v>4.2700000000000002E-4</v>
      </c>
      <c r="J67" s="197"/>
      <c r="K67" s="264" t="s">
        <v>136</v>
      </c>
      <c r="L67" s="269"/>
      <c r="M67" s="266" t="s">
        <v>136</v>
      </c>
      <c r="N67" s="71"/>
      <c r="O67" s="126"/>
      <c r="P67" s="194" t="s">
        <v>136</v>
      </c>
      <c r="Q67" s="195"/>
      <c r="R67" s="196" t="s">
        <v>136</v>
      </c>
      <c r="S67" s="197"/>
      <c r="T67" s="264" t="s">
        <v>136</v>
      </c>
      <c r="U67" s="269"/>
      <c r="V67" s="266" t="s">
        <v>136</v>
      </c>
    </row>
    <row r="68" spans="1:22" x14ac:dyDescent="0.25">
      <c r="A68" s="224"/>
      <c r="B68" s="261" t="s">
        <v>378</v>
      </c>
      <c r="C68" s="262">
        <v>125</v>
      </c>
      <c r="D68" s="263"/>
      <c r="E68" s="141"/>
      <c r="F68" s="138"/>
      <c r="G68" s="194">
        <v>8.2299999999999995E-4</v>
      </c>
      <c r="H68" s="195"/>
      <c r="I68" s="196">
        <v>4.0000000000000002E-4</v>
      </c>
      <c r="J68" s="197"/>
      <c r="K68" s="264" t="s">
        <v>136</v>
      </c>
      <c r="L68" s="265"/>
      <c r="M68" s="266" t="s">
        <v>136</v>
      </c>
      <c r="N68" s="141"/>
      <c r="O68" s="138"/>
      <c r="P68" s="194">
        <v>6.4800000000000003E-4</v>
      </c>
      <c r="Q68" s="195"/>
      <c r="R68" s="196">
        <v>4.0000000000000002E-4</v>
      </c>
      <c r="S68" s="197"/>
      <c r="T68" s="264" t="s">
        <v>136</v>
      </c>
      <c r="U68" s="265"/>
      <c r="V68" s="266" t="s">
        <v>136</v>
      </c>
    </row>
    <row r="69" spans="1:22" x14ac:dyDescent="0.25">
      <c r="A69" s="224"/>
      <c r="B69" s="261" t="s">
        <v>613</v>
      </c>
      <c r="C69" s="262">
        <v>127</v>
      </c>
      <c r="D69" s="263"/>
      <c r="E69" s="141"/>
      <c r="F69" s="138"/>
      <c r="G69" s="194">
        <v>3.5424999999999998E-2</v>
      </c>
      <c r="H69" s="195"/>
      <c r="I69" s="196">
        <v>1.7222000000000001E-2</v>
      </c>
      <c r="J69" s="197"/>
      <c r="K69" s="264" t="s">
        <v>136</v>
      </c>
      <c r="L69" s="269"/>
      <c r="M69" s="266" t="s">
        <v>136</v>
      </c>
      <c r="N69" s="141"/>
      <c r="O69" s="138"/>
      <c r="P69" s="194">
        <v>9.3099999999999997E-4</v>
      </c>
      <c r="Q69" s="195"/>
      <c r="R69" s="196">
        <v>5.7499999999999999E-4</v>
      </c>
      <c r="S69" s="197"/>
      <c r="T69" s="264" t="s">
        <v>136</v>
      </c>
      <c r="U69" s="269"/>
      <c r="V69" s="266" t="s">
        <v>136</v>
      </c>
    </row>
    <row r="70" spans="1:22" x14ac:dyDescent="0.25">
      <c r="A70" s="224"/>
      <c r="B70" s="261" t="s">
        <v>214</v>
      </c>
      <c r="C70" s="262">
        <v>128</v>
      </c>
      <c r="D70" s="263"/>
      <c r="E70" s="141"/>
      <c r="F70" s="138"/>
      <c r="G70" s="194">
        <v>9.7799999999999992E-4</v>
      </c>
      <c r="H70" s="195"/>
      <c r="I70" s="196">
        <v>4.75E-4</v>
      </c>
      <c r="J70" s="197"/>
      <c r="K70" s="264" t="s">
        <v>136</v>
      </c>
      <c r="L70" s="265"/>
      <c r="M70" s="266" t="s">
        <v>136</v>
      </c>
      <c r="N70" s="141"/>
      <c r="O70" s="138"/>
      <c r="P70" s="194">
        <v>6.4800000000000003E-4</v>
      </c>
      <c r="Q70" s="195"/>
      <c r="R70" s="196">
        <v>4.0000000000000002E-4</v>
      </c>
      <c r="S70" s="197"/>
      <c r="T70" s="264" t="s">
        <v>136</v>
      </c>
      <c r="U70" s="265"/>
      <c r="V70" s="266" t="s">
        <v>136</v>
      </c>
    </row>
    <row r="71" spans="1:22" x14ac:dyDescent="0.25">
      <c r="A71" s="224"/>
      <c r="B71" s="261" t="s">
        <v>215</v>
      </c>
      <c r="C71" s="262">
        <v>131</v>
      </c>
      <c r="D71" s="263"/>
      <c r="E71" s="141"/>
      <c r="F71" s="138"/>
      <c r="G71" s="194">
        <v>8.6868000000000001E-2</v>
      </c>
      <c r="H71" s="195"/>
      <c r="I71" s="196">
        <v>4.2230999999999998E-2</v>
      </c>
      <c r="J71" s="195"/>
      <c r="K71" s="264" t="s">
        <v>136</v>
      </c>
      <c r="L71" s="268"/>
      <c r="M71" s="266" t="s">
        <v>136</v>
      </c>
      <c r="N71" s="141"/>
      <c r="O71" s="138"/>
      <c r="P71" s="194">
        <v>6.4800000000000003E-4</v>
      </c>
      <c r="Q71" s="195"/>
      <c r="R71" s="196">
        <v>4.0000000000000002E-4</v>
      </c>
      <c r="S71" s="195"/>
      <c r="T71" s="264" t="s">
        <v>136</v>
      </c>
      <c r="U71" s="268"/>
      <c r="V71" s="266" t="s">
        <v>136</v>
      </c>
    </row>
    <row r="72" spans="1:22" x14ac:dyDescent="0.25">
      <c r="A72" s="224"/>
      <c r="B72" s="261" t="s">
        <v>216</v>
      </c>
      <c r="C72" s="262">
        <v>132</v>
      </c>
      <c r="D72" s="263"/>
      <c r="E72" s="71"/>
      <c r="F72" s="126"/>
      <c r="G72" s="194">
        <v>2.0933E-2</v>
      </c>
      <c r="H72" s="195"/>
      <c r="I72" s="196">
        <v>1.0175999999999999E-2</v>
      </c>
      <c r="J72" s="197"/>
      <c r="K72" s="264" t="s">
        <v>136</v>
      </c>
      <c r="L72" s="268"/>
      <c r="M72" s="266" t="s">
        <v>136</v>
      </c>
      <c r="N72" s="71"/>
      <c r="O72" s="126"/>
      <c r="P72" s="194">
        <v>6.4800000000000003E-4</v>
      </c>
      <c r="Q72" s="195"/>
      <c r="R72" s="196">
        <v>4.0000000000000002E-4</v>
      </c>
      <c r="S72" s="197"/>
      <c r="T72" s="264" t="s">
        <v>136</v>
      </c>
      <c r="U72" s="268"/>
      <c r="V72" s="266" t="s">
        <v>136</v>
      </c>
    </row>
    <row r="73" spans="1:22" x14ac:dyDescent="0.25">
      <c r="A73" s="224"/>
      <c r="B73" s="261" t="s">
        <v>217</v>
      </c>
      <c r="C73" s="262">
        <v>137</v>
      </c>
      <c r="D73" s="263"/>
      <c r="E73" s="141"/>
      <c r="F73" s="138"/>
      <c r="G73" s="194">
        <v>3.8974989999999998</v>
      </c>
      <c r="H73" s="195"/>
      <c r="I73" s="196">
        <v>1.894752</v>
      </c>
      <c r="J73" s="197"/>
      <c r="K73" s="264" t="s">
        <v>136</v>
      </c>
      <c r="L73" s="268"/>
      <c r="M73" s="266" t="s">
        <v>136</v>
      </c>
      <c r="N73" s="141"/>
      <c r="O73" s="138"/>
      <c r="P73" s="194">
        <v>6.9796999999999998E-2</v>
      </c>
      <c r="Q73" s="195"/>
      <c r="R73" s="196">
        <v>4.3098999999999998E-2</v>
      </c>
      <c r="S73" s="197"/>
      <c r="T73" s="264" t="s">
        <v>136</v>
      </c>
      <c r="U73" s="268"/>
      <c r="V73" s="266" t="s">
        <v>136</v>
      </c>
    </row>
    <row r="74" spans="1:22" x14ac:dyDescent="0.25">
      <c r="A74" s="224"/>
      <c r="B74" s="261" t="s">
        <v>614</v>
      </c>
      <c r="C74" s="262">
        <v>138</v>
      </c>
      <c r="D74" s="263"/>
      <c r="E74" s="141"/>
      <c r="F74" s="138"/>
      <c r="G74" s="194">
        <v>1.6626999999999999E-2</v>
      </c>
      <c r="H74" s="195"/>
      <c r="I74" s="196">
        <v>8.0829999999999999E-3</v>
      </c>
      <c r="J74" s="197"/>
      <c r="K74" s="264" t="s">
        <v>136</v>
      </c>
      <c r="L74" s="268"/>
      <c r="M74" s="266" t="s">
        <v>136</v>
      </c>
      <c r="N74" s="141"/>
      <c r="O74" s="138"/>
      <c r="P74" s="194">
        <v>6.4800000000000003E-4</v>
      </c>
      <c r="Q74" s="195"/>
      <c r="R74" s="196">
        <v>4.0000000000000002E-4</v>
      </c>
      <c r="S74" s="197"/>
      <c r="T74" s="264" t="s">
        <v>136</v>
      </c>
      <c r="U74" s="268"/>
      <c r="V74" s="266" t="s">
        <v>136</v>
      </c>
    </row>
    <row r="75" spans="1:22" x14ac:dyDescent="0.25">
      <c r="A75" s="224"/>
      <c r="B75" s="261" t="s">
        <v>218</v>
      </c>
      <c r="C75" s="262">
        <v>139</v>
      </c>
      <c r="D75" s="263"/>
      <c r="E75" s="141"/>
      <c r="F75" s="138"/>
      <c r="G75" s="194">
        <v>6.9179999999999997E-3</v>
      </c>
      <c r="H75" s="195"/>
      <c r="I75" s="196">
        <v>3.3630000000000001E-3</v>
      </c>
      <c r="J75" s="195"/>
      <c r="K75" s="264" t="s">
        <v>136</v>
      </c>
      <c r="L75" s="269"/>
      <c r="M75" s="266" t="s">
        <v>136</v>
      </c>
      <c r="N75" s="141"/>
      <c r="O75" s="138"/>
      <c r="P75" s="194">
        <v>6.4800000000000003E-4</v>
      </c>
      <c r="Q75" s="195"/>
      <c r="R75" s="196">
        <v>4.0000000000000002E-4</v>
      </c>
      <c r="S75" s="195"/>
      <c r="T75" s="264" t="s">
        <v>136</v>
      </c>
      <c r="U75" s="269"/>
      <c r="V75" s="266" t="s">
        <v>136</v>
      </c>
    </row>
    <row r="76" spans="1:22" x14ac:dyDescent="0.25">
      <c r="A76" s="224"/>
      <c r="B76" s="261" t="s">
        <v>219</v>
      </c>
      <c r="C76" s="262">
        <v>142</v>
      </c>
      <c r="D76" s="263"/>
      <c r="E76" s="141"/>
      <c r="F76" s="138"/>
      <c r="G76" s="194">
        <v>9.8909999999999998E-2</v>
      </c>
      <c r="H76" s="195"/>
      <c r="I76" s="196">
        <v>4.8085000000000003E-2</v>
      </c>
      <c r="J76" s="197"/>
      <c r="K76" s="264" t="s">
        <v>136</v>
      </c>
      <c r="L76" s="268"/>
      <c r="M76" s="266" t="s">
        <v>136</v>
      </c>
      <c r="N76" s="141"/>
      <c r="O76" s="138"/>
      <c r="P76" s="194">
        <v>0.12025</v>
      </c>
      <c r="Q76" s="195"/>
      <c r="R76" s="196">
        <v>7.4251999999999999E-2</v>
      </c>
      <c r="S76" s="197"/>
      <c r="T76" s="264" t="s">
        <v>136</v>
      </c>
      <c r="U76" s="268"/>
      <c r="V76" s="266" t="s">
        <v>136</v>
      </c>
    </row>
    <row r="77" spans="1:22" x14ac:dyDescent="0.25">
      <c r="A77" s="224"/>
      <c r="B77" s="261" t="s">
        <v>221</v>
      </c>
      <c r="C77" s="262">
        <v>146</v>
      </c>
      <c r="D77" s="263"/>
      <c r="E77" s="141"/>
      <c r="F77" s="138"/>
      <c r="G77" s="194">
        <v>0.453179</v>
      </c>
      <c r="H77" s="195"/>
      <c r="I77" s="196">
        <v>0.22031100000000001</v>
      </c>
      <c r="J77" s="197"/>
      <c r="K77" s="264" t="s">
        <v>136</v>
      </c>
      <c r="L77" s="269"/>
      <c r="M77" s="266" t="s">
        <v>136</v>
      </c>
      <c r="N77" s="141"/>
      <c r="O77" s="138"/>
      <c r="P77" s="194">
        <v>5.4899000000000003E-2</v>
      </c>
      <c r="Q77" s="195"/>
      <c r="R77" s="196">
        <v>3.3898999999999999E-2</v>
      </c>
      <c r="S77" s="197"/>
      <c r="T77" s="264" t="s">
        <v>136</v>
      </c>
      <c r="U77" s="269"/>
      <c r="V77" s="266" t="s">
        <v>136</v>
      </c>
    </row>
    <row r="78" spans="1:22" x14ac:dyDescent="0.25">
      <c r="A78" s="224"/>
      <c r="B78" s="261" t="s">
        <v>222</v>
      </c>
      <c r="C78" s="262">
        <v>149</v>
      </c>
      <c r="D78" s="263"/>
      <c r="E78" s="267"/>
      <c r="F78" s="138"/>
      <c r="G78" s="194">
        <v>2.5010999999999999E-2</v>
      </c>
      <c r="H78" s="195"/>
      <c r="I78" s="196">
        <v>1.2159E-2</v>
      </c>
      <c r="J78" s="197"/>
      <c r="K78" s="264" t="s">
        <v>136</v>
      </c>
      <c r="L78" s="265"/>
      <c r="M78" s="266" t="s">
        <v>136</v>
      </c>
      <c r="N78" s="267"/>
      <c r="O78" s="138"/>
      <c r="P78" s="194">
        <v>6.4800000000000003E-4</v>
      </c>
      <c r="Q78" s="195"/>
      <c r="R78" s="196">
        <v>4.0000000000000002E-4</v>
      </c>
      <c r="S78" s="197"/>
      <c r="T78" s="264" t="s">
        <v>136</v>
      </c>
      <c r="U78" s="265"/>
      <c r="V78" s="266" t="s">
        <v>136</v>
      </c>
    </row>
    <row r="79" spans="1:22" x14ac:dyDescent="0.25">
      <c r="A79" s="224"/>
      <c r="B79" s="261" t="s">
        <v>137</v>
      </c>
      <c r="C79" s="262">
        <v>150</v>
      </c>
      <c r="D79" s="263">
        <v>157</v>
      </c>
      <c r="E79" s="141"/>
      <c r="F79" s="138"/>
      <c r="G79" s="194"/>
      <c r="H79" s="195"/>
      <c r="I79" s="196" t="s">
        <v>2</v>
      </c>
      <c r="J79" s="197"/>
      <c r="K79" s="264" t="s">
        <v>136</v>
      </c>
      <c r="L79" s="268"/>
      <c r="M79" s="266" t="s">
        <v>136</v>
      </c>
      <c r="N79" s="141"/>
      <c r="O79" s="138"/>
      <c r="P79" s="194"/>
      <c r="Q79" s="195"/>
      <c r="R79" s="196" t="s">
        <v>136</v>
      </c>
      <c r="S79" s="197"/>
      <c r="T79" s="264" t="s">
        <v>136</v>
      </c>
      <c r="U79" s="268"/>
      <c r="V79" s="266" t="s">
        <v>136</v>
      </c>
    </row>
    <row r="80" spans="1:22" x14ac:dyDescent="0.25">
      <c r="A80" s="224"/>
      <c r="B80" s="261" t="s">
        <v>223</v>
      </c>
      <c r="C80" s="262">
        <v>151</v>
      </c>
      <c r="D80" s="263"/>
      <c r="E80" s="141"/>
      <c r="F80" s="138"/>
      <c r="G80" s="194">
        <v>0.20192299999999999</v>
      </c>
      <c r="H80" s="195"/>
      <c r="I80" s="196">
        <v>9.8164000000000001E-2</v>
      </c>
      <c r="J80" s="197"/>
      <c r="K80" s="264" t="s">
        <v>136</v>
      </c>
      <c r="L80" s="268"/>
      <c r="M80" s="266" t="s">
        <v>136</v>
      </c>
      <c r="N80" s="141"/>
      <c r="O80" s="138"/>
      <c r="P80" s="194">
        <v>6.4800000000000003E-4</v>
      </c>
      <c r="Q80" s="195"/>
      <c r="R80" s="196">
        <v>4.0000000000000002E-4</v>
      </c>
      <c r="S80" s="197"/>
      <c r="T80" s="264" t="s">
        <v>136</v>
      </c>
      <c r="U80" s="268"/>
      <c r="V80" s="266" t="s">
        <v>136</v>
      </c>
    </row>
    <row r="81" spans="1:22" x14ac:dyDescent="0.25">
      <c r="A81" s="224"/>
      <c r="B81" s="261" t="s">
        <v>453</v>
      </c>
      <c r="C81" s="262">
        <v>153</v>
      </c>
      <c r="D81" s="263"/>
      <c r="F81" s="126"/>
      <c r="G81" s="194">
        <v>6.7981E-2</v>
      </c>
      <c r="H81" s="195"/>
      <c r="I81" s="196">
        <v>3.3049000000000002E-2</v>
      </c>
      <c r="J81" s="197"/>
      <c r="K81" s="264" t="s">
        <v>136</v>
      </c>
      <c r="L81" s="269"/>
      <c r="M81" s="266" t="s">
        <v>136</v>
      </c>
      <c r="O81" s="126"/>
      <c r="P81" s="194">
        <v>6.4800000000000003E-4</v>
      </c>
      <c r="Q81" s="195"/>
      <c r="R81" s="196">
        <v>4.0000000000000002E-4</v>
      </c>
      <c r="S81" s="197"/>
      <c r="T81" s="264" t="s">
        <v>136</v>
      </c>
      <c r="U81" s="269"/>
      <c r="V81" s="266" t="s">
        <v>136</v>
      </c>
    </row>
    <row r="82" spans="1:22" x14ac:dyDescent="0.25">
      <c r="A82" s="224"/>
      <c r="B82" s="261" t="s">
        <v>225</v>
      </c>
      <c r="C82" s="262">
        <v>155</v>
      </c>
      <c r="D82" s="263"/>
      <c r="E82" s="141"/>
      <c r="F82" s="138"/>
      <c r="G82" s="194">
        <v>1.9387000000000001E-2</v>
      </c>
      <c r="H82" s="195"/>
      <c r="I82" s="196">
        <v>9.4249999999999994E-3</v>
      </c>
      <c r="J82" s="197"/>
      <c r="K82" s="264" t="s">
        <v>136</v>
      </c>
      <c r="L82" s="268"/>
      <c r="M82" s="266" t="s">
        <v>136</v>
      </c>
      <c r="N82" s="141"/>
      <c r="O82" s="138"/>
      <c r="P82" s="194">
        <v>6.4800000000000003E-4</v>
      </c>
      <c r="Q82" s="195"/>
      <c r="R82" s="196">
        <v>4.0000000000000002E-4</v>
      </c>
      <c r="S82" s="197"/>
      <c r="T82" s="264" t="s">
        <v>136</v>
      </c>
      <c r="U82" s="268"/>
      <c r="V82" s="266" t="s">
        <v>136</v>
      </c>
    </row>
    <row r="83" spans="1:22" x14ac:dyDescent="0.25">
      <c r="A83" s="224"/>
      <c r="B83" s="261" t="s">
        <v>226</v>
      </c>
      <c r="C83" s="262">
        <v>156</v>
      </c>
      <c r="D83" s="263"/>
      <c r="F83" s="126"/>
      <c r="G83" s="194">
        <v>8.2299999999999995E-4</v>
      </c>
      <c r="H83" s="195"/>
      <c r="I83" s="196">
        <v>4.0000000000000002E-4</v>
      </c>
      <c r="J83" s="197"/>
      <c r="K83" s="264" t="s">
        <v>136</v>
      </c>
      <c r="L83" s="268"/>
      <c r="M83" s="266" t="s">
        <v>136</v>
      </c>
      <c r="O83" s="126"/>
      <c r="P83" s="194">
        <v>6.4800000000000003E-4</v>
      </c>
      <c r="Q83" s="195"/>
      <c r="R83" s="196">
        <v>4.0000000000000002E-4</v>
      </c>
      <c r="S83" s="197"/>
      <c r="T83" s="264" t="s">
        <v>136</v>
      </c>
      <c r="U83" s="268"/>
      <c r="V83" s="266" t="s">
        <v>136</v>
      </c>
    </row>
    <row r="84" spans="1:22" x14ac:dyDescent="0.25">
      <c r="A84" s="224"/>
      <c r="B84" s="261" t="s">
        <v>227</v>
      </c>
      <c r="C84" s="262">
        <v>157</v>
      </c>
      <c r="D84" s="263"/>
      <c r="F84" s="126"/>
      <c r="G84" s="194">
        <v>1.309315</v>
      </c>
      <c r="H84" s="195"/>
      <c r="I84" s="196">
        <v>0.63651800000000003</v>
      </c>
      <c r="J84" s="197"/>
      <c r="K84" s="264" t="s">
        <v>136</v>
      </c>
      <c r="L84" s="268"/>
      <c r="M84" s="266" t="s">
        <v>136</v>
      </c>
      <c r="O84" s="126"/>
      <c r="P84" s="194">
        <v>0.62181299999999995</v>
      </c>
      <c r="Q84" s="195"/>
      <c r="R84" s="196">
        <v>0.38395899999999999</v>
      </c>
      <c r="S84" s="197"/>
      <c r="T84" s="264" t="s">
        <v>136</v>
      </c>
      <c r="U84" s="268"/>
      <c r="V84" s="266" t="s">
        <v>136</v>
      </c>
    </row>
    <row r="85" spans="1:22" x14ac:dyDescent="0.25">
      <c r="A85" s="224"/>
      <c r="B85" s="261" t="s">
        <v>228</v>
      </c>
      <c r="C85" s="262">
        <v>158</v>
      </c>
      <c r="D85" s="263"/>
      <c r="E85" s="141"/>
      <c r="F85" s="138"/>
      <c r="G85" s="194">
        <v>1.036E-3</v>
      </c>
      <c r="H85" s="195"/>
      <c r="I85" s="196">
        <v>5.04E-4</v>
      </c>
      <c r="J85" s="197"/>
      <c r="K85" s="264" t="s">
        <v>136</v>
      </c>
      <c r="L85" s="269"/>
      <c r="M85" s="266" t="s">
        <v>136</v>
      </c>
      <c r="N85" s="141"/>
      <c r="O85" s="138"/>
      <c r="P85" s="194">
        <v>6.4800000000000003E-4</v>
      </c>
      <c r="Q85" s="195"/>
      <c r="R85" s="196">
        <v>4.0000000000000002E-4</v>
      </c>
      <c r="S85" s="197"/>
      <c r="T85" s="264" t="s">
        <v>136</v>
      </c>
      <c r="U85" s="269"/>
      <c r="V85" s="266" t="s">
        <v>136</v>
      </c>
    </row>
    <row r="86" spans="1:22" x14ac:dyDescent="0.25">
      <c r="A86" s="224"/>
      <c r="B86" s="261" t="s">
        <v>229</v>
      </c>
      <c r="C86" s="262">
        <v>164</v>
      </c>
      <c r="D86" s="263">
        <v>490</v>
      </c>
      <c r="E86" s="141"/>
      <c r="F86" s="138"/>
      <c r="G86" s="194"/>
      <c r="H86" s="195"/>
      <c r="I86" s="196" t="s">
        <v>2</v>
      </c>
      <c r="J86" s="197"/>
      <c r="K86" s="264" t="s">
        <v>136</v>
      </c>
      <c r="L86" s="268"/>
      <c r="M86" s="266" t="s">
        <v>136</v>
      </c>
      <c r="N86" s="141"/>
      <c r="O86" s="138"/>
      <c r="P86" s="194" t="s">
        <v>136</v>
      </c>
      <c r="Q86" s="195"/>
      <c r="R86" s="196" t="s">
        <v>136</v>
      </c>
      <c r="S86" s="197"/>
      <c r="T86" s="264" t="s">
        <v>136</v>
      </c>
      <c r="U86" s="268"/>
      <c r="V86" s="266" t="s">
        <v>136</v>
      </c>
    </row>
    <row r="87" spans="1:22" x14ac:dyDescent="0.25">
      <c r="A87" s="224"/>
      <c r="B87" s="261" t="s">
        <v>230</v>
      </c>
      <c r="C87" s="262">
        <v>165</v>
      </c>
      <c r="D87" s="263">
        <v>490</v>
      </c>
      <c r="F87" s="126"/>
      <c r="G87" s="194"/>
      <c r="H87" s="195"/>
      <c r="I87" s="196" t="s">
        <v>2</v>
      </c>
      <c r="J87" s="195"/>
      <c r="K87" s="264" t="s">
        <v>136</v>
      </c>
      <c r="L87" s="268"/>
      <c r="M87" s="266" t="s">
        <v>136</v>
      </c>
      <c r="O87" s="126"/>
      <c r="P87" s="194" t="s">
        <v>136</v>
      </c>
      <c r="Q87" s="195"/>
      <c r="R87" s="196" t="s">
        <v>136</v>
      </c>
      <c r="S87" s="195"/>
      <c r="T87" s="264" t="s">
        <v>136</v>
      </c>
      <c r="U87" s="268"/>
      <c r="V87" s="266" t="s">
        <v>136</v>
      </c>
    </row>
    <row r="88" spans="1:22" x14ac:dyDescent="0.25">
      <c r="A88" s="224"/>
      <c r="B88" s="261" t="s">
        <v>233</v>
      </c>
      <c r="C88" s="262">
        <v>181</v>
      </c>
      <c r="D88" s="263"/>
      <c r="F88" s="126"/>
      <c r="G88" s="194">
        <v>5.1700000000000001E-3</v>
      </c>
      <c r="H88" s="195"/>
      <c r="I88" s="196">
        <v>2.513E-3</v>
      </c>
      <c r="J88" s="270"/>
      <c r="K88" s="264" t="s">
        <v>136</v>
      </c>
      <c r="L88" s="268"/>
      <c r="M88" s="266" t="s">
        <v>136</v>
      </c>
      <c r="O88" s="126"/>
      <c r="P88" s="194">
        <v>6.4800000000000003E-4</v>
      </c>
      <c r="Q88" s="195"/>
      <c r="R88" s="196">
        <v>4.0000000000000002E-4</v>
      </c>
      <c r="S88" s="270"/>
      <c r="T88" s="264" t="s">
        <v>136</v>
      </c>
      <c r="U88" s="268"/>
      <c r="V88" s="266" t="s">
        <v>136</v>
      </c>
    </row>
    <row r="89" spans="1:22" x14ac:dyDescent="0.25">
      <c r="A89" s="224"/>
      <c r="B89" s="261" t="s">
        <v>234</v>
      </c>
      <c r="C89" s="262">
        <v>182</v>
      </c>
      <c r="D89" s="263"/>
      <c r="F89" s="126"/>
      <c r="G89" s="194">
        <v>0.27043099999999998</v>
      </c>
      <c r="H89" s="195"/>
      <c r="I89" s="196">
        <v>0.131469</v>
      </c>
      <c r="J89" s="197"/>
      <c r="K89" s="264" t="s">
        <v>136</v>
      </c>
      <c r="L89" s="265"/>
      <c r="M89" s="266" t="s">
        <v>136</v>
      </c>
      <c r="O89" s="126"/>
      <c r="P89" s="194">
        <v>6.4800000000000003E-4</v>
      </c>
      <c r="Q89" s="195"/>
      <c r="R89" s="196">
        <v>4.0000000000000002E-4</v>
      </c>
      <c r="S89" s="197"/>
      <c r="T89" s="264" t="s">
        <v>136</v>
      </c>
      <c r="U89" s="265"/>
      <c r="V89" s="266" t="s">
        <v>136</v>
      </c>
    </row>
    <row r="90" spans="1:22" x14ac:dyDescent="0.25">
      <c r="A90" s="224"/>
      <c r="B90" s="261" t="s">
        <v>235</v>
      </c>
      <c r="C90" s="262">
        <v>183</v>
      </c>
      <c r="D90" s="263"/>
      <c r="E90" s="141"/>
      <c r="F90" s="138"/>
      <c r="G90" s="194">
        <v>1.330724</v>
      </c>
      <c r="H90" s="195"/>
      <c r="I90" s="196">
        <v>0.646926</v>
      </c>
      <c r="J90" s="197"/>
      <c r="K90" s="264">
        <v>1.4599359999999999</v>
      </c>
      <c r="L90" s="269"/>
      <c r="M90" s="266">
        <v>0.703102</v>
      </c>
      <c r="N90" s="141"/>
      <c r="O90" s="138"/>
      <c r="P90" s="194">
        <v>4.9368000000000002E-2</v>
      </c>
      <c r="Q90" s="195"/>
      <c r="R90" s="196">
        <v>3.0484000000000001E-2</v>
      </c>
      <c r="S90" s="197"/>
      <c r="T90" s="264">
        <v>6.6100000000000002E-4</v>
      </c>
      <c r="U90" s="269"/>
      <c r="V90" s="266">
        <v>4.0000000000000002E-4</v>
      </c>
    </row>
    <row r="91" spans="1:22" x14ac:dyDescent="0.25">
      <c r="A91" s="224"/>
      <c r="B91" s="261" t="s">
        <v>236</v>
      </c>
      <c r="C91" s="262">
        <v>184</v>
      </c>
      <c r="D91" s="263"/>
      <c r="E91" s="141"/>
      <c r="F91" s="138"/>
      <c r="G91" s="194">
        <v>1.6447069999999999</v>
      </c>
      <c r="H91" s="195"/>
      <c r="I91" s="196">
        <v>0.79956700000000003</v>
      </c>
      <c r="J91" s="197"/>
      <c r="K91" s="264">
        <v>1.66527</v>
      </c>
      <c r="L91" s="268"/>
      <c r="M91" s="266">
        <v>0.80199100000000001</v>
      </c>
      <c r="N91" s="141"/>
      <c r="O91" s="138"/>
      <c r="P91" s="194">
        <v>0.105402</v>
      </c>
      <c r="Q91" s="195"/>
      <c r="R91" s="196">
        <v>6.5084000000000003E-2</v>
      </c>
      <c r="S91" s="197"/>
      <c r="T91" s="264">
        <v>6.6100000000000002E-4</v>
      </c>
      <c r="U91" s="268"/>
      <c r="V91" s="266">
        <v>4.0000000000000002E-4</v>
      </c>
    </row>
    <row r="92" spans="1:22" x14ac:dyDescent="0.25">
      <c r="A92" s="224"/>
      <c r="B92" s="261" t="s">
        <v>237</v>
      </c>
      <c r="C92" s="262">
        <v>185</v>
      </c>
      <c r="D92" s="263"/>
      <c r="E92" s="141"/>
      <c r="F92" s="138"/>
      <c r="G92" s="194">
        <v>5.6083699999999999</v>
      </c>
      <c r="H92" s="195"/>
      <c r="I92" s="196">
        <v>2.7264849999999998</v>
      </c>
      <c r="J92" s="195"/>
      <c r="K92" s="264">
        <v>4.7886689999999996</v>
      </c>
      <c r="L92" s="268"/>
      <c r="M92" s="266">
        <v>2.3062130000000001</v>
      </c>
      <c r="N92" s="141"/>
      <c r="O92" s="138"/>
      <c r="P92" s="194">
        <v>0.165715</v>
      </c>
      <c r="Q92" s="195"/>
      <c r="R92" s="196">
        <v>0.102326</v>
      </c>
      <c r="S92" s="195"/>
      <c r="T92" s="264">
        <v>6.6100000000000002E-4</v>
      </c>
      <c r="U92" s="268"/>
      <c r="V92" s="266">
        <v>4.0000000000000002E-4</v>
      </c>
    </row>
    <row r="93" spans="1:22" x14ac:dyDescent="0.25">
      <c r="A93" s="224"/>
      <c r="B93" s="261" t="s">
        <v>238</v>
      </c>
      <c r="C93" s="262">
        <v>186</v>
      </c>
      <c r="D93" s="263"/>
      <c r="F93" s="126"/>
      <c r="G93" s="194">
        <v>2.2578999999999998E-2</v>
      </c>
      <c r="H93" s="195"/>
      <c r="I93" s="196">
        <v>1.0977000000000001E-2</v>
      </c>
      <c r="J93" s="197"/>
      <c r="K93" s="264" t="s">
        <v>136</v>
      </c>
      <c r="L93" s="268"/>
      <c r="M93" s="266" t="s">
        <v>136</v>
      </c>
      <c r="O93" s="126"/>
      <c r="P93" s="194">
        <v>6.4800000000000003E-4</v>
      </c>
      <c r="Q93" s="195"/>
      <c r="R93" s="196">
        <v>4.0000000000000002E-4</v>
      </c>
      <c r="S93" s="197"/>
      <c r="T93" s="264" t="s">
        <v>136</v>
      </c>
      <c r="U93" s="268"/>
      <c r="V93" s="266" t="s">
        <v>136</v>
      </c>
    </row>
    <row r="94" spans="1:22" x14ac:dyDescent="0.25">
      <c r="A94" s="224"/>
      <c r="B94" s="261" t="s">
        <v>421</v>
      </c>
      <c r="C94" s="262">
        <v>188</v>
      </c>
      <c r="D94" s="263"/>
      <c r="E94" s="141"/>
      <c r="F94" s="138"/>
      <c r="G94" s="194">
        <v>0.26871800000000001</v>
      </c>
      <c r="H94" s="195"/>
      <c r="I94" s="196">
        <v>0.130636</v>
      </c>
      <c r="J94" s="197"/>
      <c r="K94" s="264" t="s">
        <v>136</v>
      </c>
      <c r="L94" s="268"/>
      <c r="M94" s="266" t="s">
        <v>136</v>
      </c>
      <c r="N94" s="141"/>
      <c r="O94" s="138"/>
      <c r="P94" s="194">
        <v>6.4800000000000003E-4</v>
      </c>
      <c r="Q94" s="195"/>
      <c r="R94" s="196">
        <v>4.0000000000000002E-4</v>
      </c>
      <c r="S94" s="197"/>
      <c r="T94" s="264" t="s">
        <v>136</v>
      </c>
      <c r="U94" s="268"/>
      <c r="V94" s="266" t="s">
        <v>136</v>
      </c>
    </row>
    <row r="95" spans="1:22" x14ac:dyDescent="0.25">
      <c r="A95" s="224"/>
      <c r="B95" s="261" t="s">
        <v>239</v>
      </c>
      <c r="C95" s="262">
        <v>189</v>
      </c>
      <c r="D95" s="263"/>
      <c r="F95" s="126"/>
      <c r="G95" s="194">
        <v>0.140574</v>
      </c>
      <c r="H95" s="195"/>
      <c r="I95" s="196">
        <v>6.8338999999999997E-2</v>
      </c>
      <c r="J95" s="197"/>
      <c r="K95" s="264" t="s">
        <v>136</v>
      </c>
      <c r="L95" s="268"/>
      <c r="M95" s="266" t="s">
        <v>136</v>
      </c>
      <c r="O95" s="126"/>
      <c r="P95" s="194">
        <v>6.4800000000000003E-4</v>
      </c>
      <c r="Q95" s="195"/>
      <c r="R95" s="196">
        <v>4.0000000000000002E-4</v>
      </c>
      <c r="S95" s="197"/>
      <c r="T95" s="264" t="s">
        <v>136</v>
      </c>
      <c r="U95" s="268"/>
      <c r="V95" s="266" t="s">
        <v>136</v>
      </c>
    </row>
    <row r="96" spans="1:22" x14ac:dyDescent="0.25">
      <c r="A96" s="224"/>
      <c r="B96" s="261" t="s">
        <v>241</v>
      </c>
      <c r="C96" s="262">
        <v>192</v>
      </c>
      <c r="D96" s="263"/>
      <c r="E96" s="141"/>
      <c r="F96" s="138"/>
      <c r="G96" s="194">
        <v>2.0881799999999999</v>
      </c>
      <c r="H96" s="195"/>
      <c r="I96" s="196">
        <v>1.0151600000000001</v>
      </c>
      <c r="J96" s="197"/>
      <c r="K96" s="264">
        <v>1.892064</v>
      </c>
      <c r="L96" s="268"/>
      <c r="M96" s="266">
        <v>0.91121399999999997</v>
      </c>
      <c r="N96" s="141"/>
      <c r="O96" s="138"/>
      <c r="P96" s="194">
        <v>5.8042999999999997E-2</v>
      </c>
      <c r="Q96" s="195"/>
      <c r="R96" s="196">
        <v>3.5840999999999998E-2</v>
      </c>
      <c r="S96" s="197"/>
      <c r="T96" s="264">
        <v>6.6100000000000002E-4</v>
      </c>
      <c r="U96" s="268"/>
      <c r="V96" s="266">
        <v>4.0000000000000002E-4</v>
      </c>
    </row>
    <row r="97" spans="1:22" x14ac:dyDescent="0.25">
      <c r="A97" s="224"/>
      <c r="B97" s="261" t="s">
        <v>242</v>
      </c>
      <c r="C97" s="262">
        <v>193</v>
      </c>
      <c r="D97" s="263"/>
      <c r="E97" s="141"/>
      <c r="F97" s="138"/>
      <c r="G97" s="194">
        <v>0.206062</v>
      </c>
      <c r="H97" s="195"/>
      <c r="I97" s="196">
        <v>0.100176</v>
      </c>
      <c r="J97" s="197"/>
      <c r="K97" s="264" t="s">
        <v>136</v>
      </c>
      <c r="L97" s="265"/>
      <c r="M97" s="266" t="s">
        <v>136</v>
      </c>
      <c r="N97" s="141"/>
      <c r="O97" s="138"/>
      <c r="P97" s="194">
        <v>9.2964000000000005E-2</v>
      </c>
      <c r="Q97" s="195"/>
      <c r="R97" s="196">
        <v>5.7403999999999997E-2</v>
      </c>
      <c r="S97" s="197"/>
      <c r="T97" s="264" t="s">
        <v>136</v>
      </c>
      <c r="U97" s="265"/>
      <c r="V97" s="266" t="s">
        <v>136</v>
      </c>
    </row>
    <row r="98" spans="1:22" x14ac:dyDescent="0.25">
      <c r="A98" s="224"/>
      <c r="B98" s="261" t="s">
        <v>243</v>
      </c>
      <c r="C98" s="262">
        <v>194</v>
      </c>
      <c r="D98" s="263">
        <v>490</v>
      </c>
      <c r="F98" s="126"/>
      <c r="G98" s="194"/>
      <c r="H98" s="195"/>
      <c r="I98" s="196" t="s">
        <v>2</v>
      </c>
      <c r="J98" s="197"/>
      <c r="K98" s="264"/>
      <c r="L98" s="268"/>
      <c r="M98" s="266" t="s">
        <v>2</v>
      </c>
      <c r="O98" s="126"/>
      <c r="P98" s="194"/>
      <c r="Q98" s="200"/>
      <c r="R98" s="196" t="s">
        <v>136</v>
      </c>
      <c r="S98" s="197"/>
      <c r="T98" s="264"/>
      <c r="U98" s="268"/>
      <c r="V98" s="266" t="s">
        <v>136</v>
      </c>
    </row>
    <row r="99" spans="1:22" x14ac:dyDescent="0.25">
      <c r="A99" s="224"/>
      <c r="B99" s="261" t="s">
        <v>244</v>
      </c>
      <c r="C99" s="262">
        <v>195</v>
      </c>
      <c r="D99" s="263"/>
      <c r="E99" s="141"/>
      <c r="F99" s="138"/>
      <c r="G99" s="194">
        <v>4.8867000000000001E-2</v>
      </c>
      <c r="H99" s="195"/>
      <c r="I99" s="196">
        <v>2.3755999999999999E-2</v>
      </c>
      <c r="J99" s="197"/>
      <c r="K99" s="264" t="s">
        <v>136</v>
      </c>
      <c r="L99" s="269"/>
      <c r="M99" s="266" t="s">
        <v>136</v>
      </c>
      <c r="N99" s="141"/>
      <c r="O99" s="138"/>
      <c r="P99" s="194">
        <v>1.4871000000000001E-2</v>
      </c>
      <c r="Q99" s="195"/>
      <c r="R99" s="196">
        <v>9.1830000000000002E-3</v>
      </c>
      <c r="S99" s="197"/>
      <c r="T99" s="264" t="s">
        <v>136</v>
      </c>
      <c r="U99" s="269"/>
      <c r="V99" s="266" t="s">
        <v>136</v>
      </c>
    </row>
    <row r="100" spans="1:22" x14ac:dyDescent="0.25">
      <c r="A100" s="224"/>
      <c r="B100" s="261" t="s">
        <v>246</v>
      </c>
      <c r="C100" s="262">
        <v>199</v>
      </c>
      <c r="D100" s="263"/>
      <c r="E100" s="271"/>
      <c r="F100" s="138"/>
      <c r="G100" s="194">
        <v>8.2299999999999995E-4</v>
      </c>
      <c r="H100" s="195"/>
      <c r="I100" s="196">
        <v>4.0000000000000002E-4</v>
      </c>
      <c r="J100" s="197"/>
      <c r="K100" s="264" t="s">
        <v>136</v>
      </c>
      <c r="L100" s="268"/>
      <c r="M100" s="266" t="s">
        <v>136</v>
      </c>
      <c r="N100" s="271"/>
      <c r="O100" s="138"/>
      <c r="P100" s="194" t="s">
        <v>136</v>
      </c>
      <c r="Q100" s="195"/>
      <c r="R100" s="196" t="s">
        <v>136</v>
      </c>
      <c r="S100" s="197"/>
      <c r="T100" s="264" t="s">
        <v>136</v>
      </c>
      <c r="U100" s="268"/>
      <c r="V100" s="266" t="s">
        <v>136</v>
      </c>
    </row>
    <row r="101" spans="1:22" x14ac:dyDescent="0.25">
      <c r="A101" s="224"/>
      <c r="B101" s="261" t="s">
        <v>247</v>
      </c>
      <c r="C101" s="262">
        <v>204</v>
      </c>
      <c r="D101" s="263">
        <v>490</v>
      </c>
      <c r="F101" s="126"/>
      <c r="G101" s="194"/>
      <c r="H101" s="195"/>
      <c r="I101" s="196" t="s">
        <v>2</v>
      </c>
      <c r="J101" s="197"/>
      <c r="K101" s="264" t="s">
        <v>136</v>
      </c>
      <c r="L101" s="268"/>
      <c r="M101" s="266" t="s">
        <v>136</v>
      </c>
      <c r="O101" s="126"/>
      <c r="P101" s="194"/>
      <c r="Q101" s="195"/>
      <c r="R101" s="196" t="s">
        <v>136</v>
      </c>
      <c r="S101" s="197"/>
      <c r="T101" s="264" t="s">
        <v>136</v>
      </c>
      <c r="U101" s="268"/>
      <c r="V101" s="266" t="s">
        <v>136</v>
      </c>
    </row>
    <row r="102" spans="1:22" x14ac:dyDescent="0.25">
      <c r="A102" s="224"/>
      <c r="B102" s="261" t="s">
        <v>249</v>
      </c>
      <c r="C102" s="262">
        <v>211</v>
      </c>
      <c r="D102" s="263"/>
      <c r="F102" s="126"/>
      <c r="G102" s="194">
        <v>3.3860000000000001E-3</v>
      </c>
      <c r="H102" s="195"/>
      <c r="I102" s="196">
        <v>1.6459999999999999E-3</v>
      </c>
      <c r="J102" s="197"/>
      <c r="K102" s="264" t="s">
        <v>136</v>
      </c>
      <c r="L102" s="269"/>
      <c r="M102" s="266" t="s">
        <v>136</v>
      </c>
      <c r="O102" s="126"/>
      <c r="P102" s="194">
        <v>6.4800000000000003E-4</v>
      </c>
      <c r="Q102" s="195"/>
      <c r="R102" s="196">
        <v>4.0000000000000002E-4</v>
      </c>
      <c r="S102" s="197"/>
      <c r="T102" s="264" t="s">
        <v>136</v>
      </c>
      <c r="U102" s="269"/>
      <c r="V102" s="266" t="s">
        <v>136</v>
      </c>
    </row>
    <row r="103" spans="1:22" x14ac:dyDescent="0.25">
      <c r="A103" s="224"/>
      <c r="B103" s="261" t="s">
        <v>256</v>
      </c>
      <c r="C103" s="262">
        <v>256</v>
      </c>
      <c r="D103" s="263"/>
      <c r="F103" s="126"/>
      <c r="G103" s="194">
        <v>0.331426</v>
      </c>
      <c r="H103" s="195"/>
      <c r="I103" s="196">
        <v>0.16112099999999999</v>
      </c>
      <c r="J103" s="197"/>
      <c r="K103" s="264" t="s">
        <v>136</v>
      </c>
      <c r="L103" s="268"/>
      <c r="M103" s="266" t="s">
        <v>136</v>
      </c>
      <c r="O103" s="126"/>
      <c r="P103" s="194">
        <v>6.1318999999999999E-2</v>
      </c>
      <c r="Q103" s="195"/>
      <c r="R103" s="196">
        <v>3.7863000000000001E-2</v>
      </c>
      <c r="S103" s="197"/>
      <c r="T103" s="264" t="s">
        <v>136</v>
      </c>
      <c r="U103" s="268"/>
      <c r="V103" s="266" t="s">
        <v>136</v>
      </c>
    </row>
    <row r="104" spans="1:22" x14ac:dyDescent="0.25">
      <c r="A104" s="224"/>
      <c r="B104" s="261" t="s">
        <v>271</v>
      </c>
      <c r="C104" s="262">
        <v>422</v>
      </c>
      <c r="D104" s="263"/>
      <c r="E104" s="141"/>
      <c r="F104" s="138"/>
      <c r="G104" s="194">
        <v>0.26100000000000001</v>
      </c>
      <c r="H104" s="195"/>
      <c r="I104" s="196">
        <v>0.126884</v>
      </c>
      <c r="J104" s="197"/>
      <c r="K104" s="264">
        <v>0.36627599999999999</v>
      </c>
      <c r="L104" s="265"/>
      <c r="M104" s="266">
        <v>0.176398</v>
      </c>
      <c r="N104" s="141"/>
      <c r="O104" s="138"/>
      <c r="P104" s="194">
        <v>3.8150000000000003E-2</v>
      </c>
      <c r="Q104" s="195"/>
      <c r="R104" s="196">
        <v>2.3557000000000002E-2</v>
      </c>
      <c r="S104" s="197"/>
      <c r="T104" s="264">
        <v>5.5109999999999999E-2</v>
      </c>
      <c r="U104" s="265"/>
      <c r="V104" s="266">
        <v>3.3360000000000001E-2</v>
      </c>
    </row>
    <row r="105" spans="1:22" x14ac:dyDescent="0.25">
      <c r="A105" s="224"/>
      <c r="B105" s="261" t="s">
        <v>273</v>
      </c>
      <c r="C105" s="262">
        <v>424</v>
      </c>
      <c r="D105" s="263"/>
      <c r="E105" s="141"/>
      <c r="F105" s="138"/>
      <c r="G105" s="194">
        <v>0.68245999999999996</v>
      </c>
      <c r="H105" s="195"/>
      <c r="I105" s="196">
        <v>0.33177499999999999</v>
      </c>
      <c r="J105" s="197"/>
      <c r="K105" s="264">
        <v>1.0327580000000001</v>
      </c>
      <c r="L105" s="268"/>
      <c r="M105" s="266">
        <v>0.49737399999999998</v>
      </c>
      <c r="N105" s="141"/>
      <c r="O105" s="138"/>
      <c r="P105" s="194">
        <v>7.2876999999999997E-2</v>
      </c>
      <c r="Q105" s="195"/>
      <c r="R105" s="196">
        <v>4.4999999999999998E-2</v>
      </c>
      <c r="S105" s="197"/>
      <c r="T105" s="264">
        <v>0.242705</v>
      </c>
      <c r="U105" s="268"/>
      <c r="V105" s="266">
        <v>0.14691699999999999</v>
      </c>
    </row>
    <row r="106" spans="1:22" x14ac:dyDescent="0.25">
      <c r="A106" s="224"/>
      <c r="B106" s="261" t="s">
        <v>666</v>
      </c>
      <c r="C106" s="262">
        <v>428</v>
      </c>
      <c r="D106" s="263"/>
      <c r="E106" s="71"/>
      <c r="F106" s="126"/>
      <c r="G106" s="194">
        <v>8.2299999999999995E-4</v>
      </c>
      <c r="H106" s="195"/>
      <c r="I106" s="196">
        <v>4.0000000000000002E-4</v>
      </c>
      <c r="J106" s="197"/>
      <c r="K106" s="264" t="s">
        <v>136</v>
      </c>
      <c r="L106" s="265"/>
      <c r="M106" s="266" t="s">
        <v>136</v>
      </c>
      <c r="N106" s="71"/>
      <c r="O106" s="126"/>
      <c r="P106" s="194">
        <v>6.4800000000000003E-4</v>
      </c>
      <c r="Q106" s="195"/>
      <c r="R106" s="196">
        <v>4.0000000000000002E-4</v>
      </c>
      <c r="S106" s="197"/>
      <c r="T106" s="264" t="s">
        <v>136</v>
      </c>
      <c r="U106" s="265"/>
      <c r="V106" s="266" t="s">
        <v>136</v>
      </c>
    </row>
    <row r="107" spans="1:22" x14ac:dyDescent="0.25">
      <c r="A107" s="224"/>
      <c r="B107" s="261" t="s">
        <v>274</v>
      </c>
      <c r="C107" s="262">
        <v>490</v>
      </c>
      <c r="D107" s="263"/>
      <c r="E107" s="141"/>
      <c r="F107" s="138"/>
      <c r="G107" s="194">
        <v>1.8314889999999999</v>
      </c>
      <c r="H107" s="195"/>
      <c r="I107" s="196">
        <v>0.89036999999999999</v>
      </c>
      <c r="J107" s="195"/>
      <c r="K107" s="264">
        <v>0.58904199999999995</v>
      </c>
      <c r="L107" s="268"/>
      <c r="M107" s="266">
        <v>0.28368100000000002</v>
      </c>
      <c r="N107" s="141"/>
      <c r="O107" s="138"/>
      <c r="P107" s="194">
        <v>1.6074999999999999E-2</v>
      </c>
      <c r="Q107" s="195"/>
      <c r="R107" s="196">
        <v>9.9260000000000008E-3</v>
      </c>
      <c r="S107" s="195"/>
      <c r="T107" s="264">
        <v>6.6100000000000002E-4</v>
      </c>
      <c r="U107" s="268"/>
      <c r="V107" s="266">
        <v>4.0000000000000002E-4</v>
      </c>
    </row>
    <row r="108" spans="1:22" x14ac:dyDescent="0.25">
      <c r="A108" s="224"/>
      <c r="B108" s="261" t="s">
        <v>275</v>
      </c>
      <c r="C108" s="262">
        <v>500</v>
      </c>
      <c r="D108" s="263"/>
      <c r="F108" s="272"/>
      <c r="G108" s="194">
        <v>19.901160999999998</v>
      </c>
      <c r="H108" s="195"/>
      <c r="I108" s="196">
        <v>9.6748630000000002</v>
      </c>
      <c r="J108" s="197"/>
      <c r="K108" s="264">
        <v>21.696380000000001</v>
      </c>
      <c r="L108" s="265"/>
      <c r="M108" s="266">
        <v>10.448931</v>
      </c>
      <c r="O108" s="272"/>
      <c r="P108" s="194">
        <v>20.997195000000001</v>
      </c>
      <c r="Q108" s="195"/>
      <c r="R108" s="196">
        <v>12.965422999999999</v>
      </c>
      <c r="S108" s="197"/>
      <c r="T108" s="264">
        <v>21.236519000000001</v>
      </c>
      <c r="U108" s="265"/>
      <c r="V108" s="266">
        <v>12.855155</v>
      </c>
    </row>
    <row r="109" spans="1:22" x14ac:dyDescent="0.25">
      <c r="A109" s="224"/>
      <c r="B109" s="261" t="s">
        <v>276</v>
      </c>
      <c r="C109" s="262">
        <v>568</v>
      </c>
      <c r="D109" s="263"/>
      <c r="E109" s="141"/>
      <c r="F109" s="138"/>
      <c r="G109" s="194">
        <v>0.42149399999999998</v>
      </c>
      <c r="H109" s="195"/>
      <c r="I109" s="196">
        <v>0.20490700000000001</v>
      </c>
      <c r="J109" s="197"/>
      <c r="K109" s="264">
        <v>0.48644399999999999</v>
      </c>
      <c r="L109" s="269"/>
      <c r="M109" s="266">
        <v>0.23427000000000001</v>
      </c>
      <c r="N109" s="141"/>
      <c r="O109" s="138"/>
      <c r="P109" s="194">
        <v>0.58860400000000002</v>
      </c>
      <c r="Q109" s="195"/>
      <c r="R109" s="196">
        <v>0.36345300000000003</v>
      </c>
      <c r="S109" s="197"/>
      <c r="T109" s="264">
        <v>0.69417300000000004</v>
      </c>
      <c r="U109" s="269"/>
      <c r="V109" s="266">
        <v>0.420205</v>
      </c>
    </row>
    <row r="110" spans="1:22" x14ac:dyDescent="0.25">
      <c r="A110" s="224"/>
      <c r="B110" s="261" t="s">
        <v>454</v>
      </c>
      <c r="C110" s="262">
        <v>702</v>
      </c>
      <c r="D110" s="263"/>
      <c r="E110" s="141"/>
      <c r="F110" s="138"/>
      <c r="G110" s="194">
        <v>8.2299999999999995E-4</v>
      </c>
      <c r="H110" s="195"/>
      <c r="I110" s="196">
        <v>4.0000000000000002E-4</v>
      </c>
      <c r="J110" s="197"/>
      <c r="K110" s="264" t="s">
        <v>136</v>
      </c>
      <c r="L110" s="268"/>
      <c r="M110" s="266" t="s">
        <v>136</v>
      </c>
      <c r="N110" s="141"/>
      <c r="O110" s="138"/>
      <c r="P110" s="194">
        <v>6.4800000000000003E-4</v>
      </c>
      <c r="Q110" s="195"/>
      <c r="R110" s="196">
        <v>4.0000000000000002E-4</v>
      </c>
      <c r="S110" s="197"/>
      <c r="T110" s="264" t="s">
        <v>136</v>
      </c>
      <c r="U110" s="268"/>
      <c r="V110" s="266" t="s">
        <v>136</v>
      </c>
    </row>
    <row r="111" spans="1:22" x14ac:dyDescent="0.25">
      <c r="A111" s="224"/>
      <c r="B111" s="261" t="s">
        <v>279</v>
      </c>
      <c r="C111" s="262">
        <v>707</v>
      </c>
      <c r="D111" s="263"/>
      <c r="E111" s="141"/>
      <c r="F111" s="138"/>
      <c r="G111" s="194">
        <v>8.2299999999999995E-4</v>
      </c>
      <c r="H111" s="195"/>
      <c r="I111" s="196">
        <v>4.0000000000000002E-4</v>
      </c>
      <c r="J111" s="197"/>
      <c r="K111" s="264" t="s">
        <v>136</v>
      </c>
      <c r="L111" s="265"/>
      <c r="M111" s="266" t="s">
        <v>136</v>
      </c>
      <c r="N111" s="141"/>
      <c r="O111" s="138"/>
      <c r="P111" s="194" t="s">
        <v>136</v>
      </c>
      <c r="Q111" s="199"/>
      <c r="R111" s="196" t="s">
        <v>136</v>
      </c>
      <c r="S111" s="197"/>
      <c r="T111" s="264" t="s">
        <v>136</v>
      </c>
      <c r="U111" s="265"/>
      <c r="V111" s="266" t="s">
        <v>136</v>
      </c>
    </row>
    <row r="112" spans="1:22" x14ac:dyDescent="0.25">
      <c r="A112" s="224"/>
      <c r="B112" s="261" t="s">
        <v>280</v>
      </c>
      <c r="C112" s="262">
        <v>713</v>
      </c>
      <c r="D112" s="263"/>
      <c r="E112" s="141"/>
      <c r="F112" s="138"/>
      <c r="G112" s="194">
        <v>3.859E-3</v>
      </c>
      <c r="H112" s="195"/>
      <c r="I112" s="196">
        <v>1.8760000000000001E-3</v>
      </c>
      <c r="J112" s="197"/>
      <c r="K112" s="264" t="s">
        <v>136</v>
      </c>
      <c r="L112" s="268"/>
      <c r="M112" s="266" t="s">
        <v>136</v>
      </c>
      <c r="N112" s="141"/>
      <c r="O112" s="138"/>
      <c r="P112" s="194" t="s">
        <v>136</v>
      </c>
      <c r="Q112" s="195"/>
      <c r="R112" s="196" t="s">
        <v>136</v>
      </c>
      <c r="S112" s="197"/>
      <c r="T112" s="264" t="s">
        <v>136</v>
      </c>
      <c r="U112" s="268"/>
      <c r="V112" s="266" t="s">
        <v>136</v>
      </c>
    </row>
    <row r="113" spans="1:22" x14ac:dyDescent="0.25">
      <c r="A113" s="224"/>
      <c r="B113" s="261" t="s">
        <v>283</v>
      </c>
      <c r="C113" s="262">
        <v>721</v>
      </c>
      <c r="D113" s="263"/>
      <c r="E113" s="141"/>
      <c r="F113" s="138"/>
      <c r="G113" s="194">
        <v>1.0579999999999999E-3</v>
      </c>
      <c r="H113" s="195"/>
      <c r="I113" s="196">
        <v>5.1400000000000003E-4</v>
      </c>
      <c r="J113" s="197"/>
      <c r="K113" s="264" t="s">
        <v>136</v>
      </c>
      <c r="L113" s="268"/>
      <c r="M113" s="266" t="s">
        <v>136</v>
      </c>
      <c r="N113" s="141"/>
      <c r="O113" s="138"/>
      <c r="P113" s="194">
        <v>2.8728E-2</v>
      </c>
      <c r="Q113" s="195"/>
      <c r="R113" s="196">
        <v>1.7739000000000001E-2</v>
      </c>
      <c r="S113" s="197"/>
      <c r="T113" s="264" t="s">
        <v>136</v>
      </c>
      <c r="U113" s="268"/>
      <c r="V113" s="266" t="s">
        <v>136</v>
      </c>
    </row>
    <row r="114" spans="1:22" x14ac:dyDescent="0.25">
      <c r="A114" s="224"/>
      <c r="B114" s="261" t="s">
        <v>284</v>
      </c>
      <c r="C114" s="262">
        <v>722</v>
      </c>
      <c r="D114" s="263"/>
      <c r="E114" s="141"/>
      <c r="F114" s="138"/>
      <c r="G114" s="194">
        <v>2.2179999999999999E-3</v>
      </c>
      <c r="H114" s="195"/>
      <c r="I114" s="196">
        <v>1.078E-3</v>
      </c>
      <c r="J114" s="197"/>
      <c r="K114" s="264" t="s">
        <v>136</v>
      </c>
      <c r="L114" s="268"/>
      <c r="M114" s="266" t="s">
        <v>136</v>
      </c>
      <c r="N114" s="141"/>
      <c r="O114" s="138"/>
      <c r="P114" s="194">
        <v>6.4800000000000003E-4</v>
      </c>
      <c r="Q114" s="195"/>
      <c r="R114" s="196">
        <v>4.0000000000000002E-4</v>
      </c>
      <c r="S114" s="197"/>
      <c r="T114" s="264" t="s">
        <v>136</v>
      </c>
      <c r="U114" s="268"/>
      <c r="V114" s="266" t="s">
        <v>136</v>
      </c>
    </row>
    <row r="115" spans="1:22" x14ac:dyDescent="0.25">
      <c r="A115" s="224"/>
      <c r="B115" s="261" t="s">
        <v>285</v>
      </c>
      <c r="C115" s="262">
        <v>725</v>
      </c>
      <c r="D115" s="263"/>
      <c r="E115" s="141"/>
      <c r="F115" s="138"/>
      <c r="G115" s="194">
        <v>8.2299999999999995E-4</v>
      </c>
      <c r="H115" s="195"/>
      <c r="I115" s="196">
        <v>4.0000000000000002E-4</v>
      </c>
      <c r="J115" s="197"/>
      <c r="K115" s="264" t="s">
        <v>136</v>
      </c>
      <c r="L115" s="265"/>
      <c r="M115" s="266" t="s">
        <v>136</v>
      </c>
      <c r="N115" s="141"/>
      <c r="O115" s="138"/>
      <c r="P115" s="194" t="s">
        <v>136</v>
      </c>
      <c r="Q115" s="195"/>
      <c r="R115" s="196" t="s">
        <v>136</v>
      </c>
      <c r="S115" s="197"/>
      <c r="T115" s="264" t="s">
        <v>136</v>
      </c>
      <c r="U115" s="265"/>
      <c r="V115" s="266" t="s">
        <v>136</v>
      </c>
    </row>
    <row r="116" spans="1:22" x14ac:dyDescent="0.25">
      <c r="A116" s="224"/>
      <c r="B116" s="261" t="s">
        <v>286</v>
      </c>
      <c r="C116" s="262">
        <v>726</v>
      </c>
      <c r="D116" s="263">
        <v>801</v>
      </c>
      <c r="E116" s="141"/>
      <c r="F116" s="138"/>
      <c r="G116" s="194"/>
      <c r="H116" s="195"/>
      <c r="I116" s="196" t="s">
        <v>2</v>
      </c>
      <c r="J116" s="195"/>
      <c r="K116" s="264" t="s">
        <v>136</v>
      </c>
      <c r="L116" s="268"/>
      <c r="M116" s="266" t="s">
        <v>136</v>
      </c>
      <c r="N116" s="141"/>
      <c r="O116" s="138"/>
      <c r="P116" s="194" t="s">
        <v>136</v>
      </c>
      <c r="Q116" s="195"/>
      <c r="R116" s="196" t="s">
        <v>136</v>
      </c>
      <c r="S116" s="195"/>
      <c r="T116" s="264" t="s">
        <v>136</v>
      </c>
      <c r="U116" s="268"/>
      <c r="V116" s="266" t="s">
        <v>136</v>
      </c>
    </row>
    <row r="117" spans="1:22" x14ac:dyDescent="0.25">
      <c r="A117" s="224"/>
      <c r="B117" s="261" t="s">
        <v>287</v>
      </c>
      <c r="C117" s="262">
        <v>727</v>
      </c>
      <c r="D117" s="263"/>
      <c r="E117" s="141"/>
      <c r="F117" s="138"/>
      <c r="G117" s="194">
        <v>8.2299999999999995E-4</v>
      </c>
      <c r="H117" s="195"/>
      <c r="I117" s="196">
        <v>4.0000000000000002E-4</v>
      </c>
      <c r="J117" s="197"/>
      <c r="K117" s="264" t="s">
        <v>136</v>
      </c>
      <c r="L117" s="268"/>
      <c r="M117" s="266" t="s">
        <v>136</v>
      </c>
      <c r="N117" s="141"/>
      <c r="O117" s="138"/>
      <c r="P117" s="194" t="s">
        <v>136</v>
      </c>
      <c r="Q117" s="195"/>
      <c r="R117" s="196" t="s">
        <v>136</v>
      </c>
      <c r="S117" s="197"/>
      <c r="T117" s="264" t="s">
        <v>136</v>
      </c>
      <c r="U117" s="268"/>
      <c r="V117" s="266" t="s">
        <v>136</v>
      </c>
    </row>
    <row r="118" spans="1:22" x14ac:dyDescent="0.25">
      <c r="A118" s="224"/>
      <c r="B118" s="261" t="s">
        <v>288</v>
      </c>
      <c r="C118" s="262">
        <v>728</v>
      </c>
      <c r="D118" s="263"/>
      <c r="E118" s="141"/>
      <c r="F118" s="138"/>
      <c r="G118" s="194">
        <v>8.2299999999999995E-4</v>
      </c>
      <c r="H118" s="195"/>
      <c r="I118" s="196">
        <v>4.0000000000000002E-4</v>
      </c>
      <c r="J118" s="197"/>
      <c r="K118" s="264" t="s">
        <v>136</v>
      </c>
      <c r="L118" s="268"/>
      <c r="M118" s="266" t="s">
        <v>136</v>
      </c>
      <c r="N118" s="141"/>
      <c r="O118" s="138"/>
      <c r="P118" s="194" t="s">
        <v>136</v>
      </c>
      <c r="Q118" s="195"/>
      <c r="R118" s="196" t="s">
        <v>136</v>
      </c>
      <c r="S118" s="197"/>
      <c r="T118" s="264" t="s">
        <v>136</v>
      </c>
      <c r="U118" s="268"/>
      <c r="V118" s="266" t="s">
        <v>136</v>
      </c>
    </row>
    <row r="119" spans="1:22" x14ac:dyDescent="0.25">
      <c r="A119" s="224"/>
      <c r="B119" s="261" t="s">
        <v>289</v>
      </c>
      <c r="C119" s="262">
        <v>731</v>
      </c>
      <c r="D119" s="263"/>
      <c r="F119" s="126"/>
      <c r="G119" s="194">
        <v>8.6200000000000003E-4</v>
      </c>
      <c r="H119" s="195"/>
      <c r="I119" s="196">
        <v>4.1899999999999999E-4</v>
      </c>
      <c r="J119" s="197"/>
      <c r="K119" s="264" t="s">
        <v>136</v>
      </c>
      <c r="L119" s="265"/>
      <c r="M119" s="266" t="s">
        <v>136</v>
      </c>
      <c r="O119" s="126"/>
      <c r="P119" s="194">
        <v>6.4800000000000003E-4</v>
      </c>
      <c r="Q119" s="195"/>
      <c r="R119" s="196">
        <v>4.0000000000000002E-4</v>
      </c>
      <c r="S119" s="197"/>
      <c r="T119" s="264" t="s">
        <v>136</v>
      </c>
      <c r="U119" s="265"/>
      <c r="V119" s="266" t="s">
        <v>136</v>
      </c>
    </row>
    <row r="120" spans="1:22" x14ac:dyDescent="0.25">
      <c r="A120" s="224"/>
      <c r="B120" s="261" t="s">
        <v>291</v>
      </c>
      <c r="C120" s="262">
        <v>737</v>
      </c>
      <c r="D120" s="263"/>
      <c r="E120" s="141"/>
      <c r="F120" s="138"/>
      <c r="G120" s="194">
        <v>1.508E-3</v>
      </c>
      <c r="H120" s="195"/>
      <c r="I120" s="196">
        <v>7.3300000000000004E-4</v>
      </c>
      <c r="J120" s="195"/>
      <c r="K120" s="264" t="s">
        <v>136</v>
      </c>
      <c r="L120" s="268"/>
      <c r="M120" s="266" t="s">
        <v>136</v>
      </c>
      <c r="N120" s="141"/>
      <c r="O120" s="138"/>
      <c r="P120" s="194">
        <v>6.4800000000000003E-4</v>
      </c>
      <c r="Q120" s="195"/>
      <c r="R120" s="196">
        <v>4.0000000000000002E-4</v>
      </c>
      <c r="S120" s="195"/>
      <c r="T120" s="264" t="s">
        <v>136</v>
      </c>
      <c r="U120" s="268"/>
      <c r="V120" s="266" t="s">
        <v>136</v>
      </c>
    </row>
    <row r="121" spans="1:22" x14ac:dyDescent="0.25">
      <c r="A121" s="224"/>
      <c r="B121" s="261" t="s">
        <v>292</v>
      </c>
      <c r="C121" s="262">
        <v>738</v>
      </c>
      <c r="D121" s="263"/>
      <c r="E121" s="141"/>
      <c r="F121" s="138"/>
      <c r="G121" s="194">
        <v>1.9319999999999999E-3</v>
      </c>
      <c r="H121" s="195"/>
      <c r="I121" s="196">
        <v>9.3899999999999995E-4</v>
      </c>
      <c r="J121" s="197"/>
      <c r="K121" s="264" t="s">
        <v>136</v>
      </c>
      <c r="L121" s="269"/>
      <c r="M121" s="266" t="s">
        <v>136</v>
      </c>
      <c r="N121" s="141"/>
      <c r="O121" s="138"/>
      <c r="P121" s="194">
        <v>6.4800000000000003E-4</v>
      </c>
      <c r="Q121" s="195"/>
      <c r="R121" s="196">
        <v>4.0000000000000002E-4</v>
      </c>
      <c r="S121" s="197"/>
      <c r="T121" s="264" t="s">
        <v>136</v>
      </c>
      <c r="U121" s="269"/>
      <c r="V121" s="266" t="s">
        <v>136</v>
      </c>
    </row>
    <row r="122" spans="1:22" x14ac:dyDescent="0.25">
      <c r="A122" s="224"/>
      <c r="B122" s="261" t="s">
        <v>294</v>
      </c>
      <c r="C122" s="262">
        <v>741</v>
      </c>
      <c r="D122" s="263"/>
      <c r="E122" s="141"/>
      <c r="F122" s="138"/>
      <c r="G122" s="194">
        <v>8.2299999999999995E-4</v>
      </c>
      <c r="H122" s="195"/>
      <c r="I122" s="196">
        <v>4.0000000000000002E-4</v>
      </c>
      <c r="J122" s="197"/>
      <c r="K122" s="264" t="s">
        <v>136</v>
      </c>
      <c r="L122" s="268"/>
      <c r="M122" s="266" t="s">
        <v>136</v>
      </c>
      <c r="N122" s="141"/>
      <c r="O122" s="138"/>
      <c r="P122" s="194" t="s">
        <v>136</v>
      </c>
      <c r="Q122" s="195"/>
      <c r="R122" s="196" t="s">
        <v>136</v>
      </c>
      <c r="S122" s="197"/>
      <c r="T122" s="264" t="s">
        <v>136</v>
      </c>
      <c r="U122" s="268"/>
      <c r="V122" s="266" t="s">
        <v>136</v>
      </c>
    </row>
    <row r="123" spans="1:22" x14ac:dyDescent="0.25">
      <c r="A123" s="224"/>
      <c r="B123" s="261" t="s">
        <v>295</v>
      </c>
      <c r="C123" s="262">
        <v>742</v>
      </c>
      <c r="D123" s="263"/>
      <c r="E123" s="141"/>
      <c r="F123" s="138"/>
      <c r="G123" s="194">
        <v>4.3346000000000003E-2</v>
      </c>
      <c r="H123" s="195"/>
      <c r="I123" s="196">
        <v>2.1072E-2</v>
      </c>
      <c r="J123" s="197"/>
      <c r="K123" s="264" t="s">
        <v>136</v>
      </c>
      <c r="L123" s="265"/>
      <c r="M123" s="266" t="s">
        <v>136</v>
      </c>
      <c r="N123" s="141"/>
      <c r="O123" s="138"/>
      <c r="P123" s="194">
        <v>3.3323999999999999E-2</v>
      </c>
      <c r="Q123" s="195"/>
      <c r="R123" s="196">
        <v>2.0577000000000002E-2</v>
      </c>
      <c r="S123" s="197"/>
      <c r="T123" s="264" t="s">
        <v>136</v>
      </c>
      <c r="U123" s="265"/>
      <c r="V123" s="266" t="s">
        <v>136</v>
      </c>
    </row>
    <row r="124" spans="1:22" x14ac:dyDescent="0.25">
      <c r="A124" s="224"/>
      <c r="B124" s="261" t="s">
        <v>296</v>
      </c>
      <c r="C124" s="262">
        <v>744</v>
      </c>
      <c r="D124" s="263"/>
      <c r="E124" s="141"/>
      <c r="F124" s="138"/>
      <c r="G124" s="194">
        <v>8.2299999999999995E-4</v>
      </c>
      <c r="H124" s="195"/>
      <c r="I124" s="196">
        <v>4.0000000000000002E-4</v>
      </c>
      <c r="J124" s="197"/>
      <c r="K124" s="264" t="s">
        <v>136</v>
      </c>
      <c r="L124" s="269"/>
      <c r="M124" s="266" t="s">
        <v>136</v>
      </c>
      <c r="N124" s="141"/>
      <c r="O124" s="138"/>
      <c r="P124" s="194">
        <v>6.4800000000000003E-4</v>
      </c>
      <c r="Q124" s="195"/>
      <c r="R124" s="196">
        <v>4.0000000000000002E-4</v>
      </c>
      <c r="S124" s="197"/>
      <c r="T124" s="264" t="s">
        <v>136</v>
      </c>
      <c r="U124" s="269"/>
      <c r="V124" s="266" t="s">
        <v>136</v>
      </c>
    </row>
    <row r="125" spans="1:22" x14ac:dyDescent="0.25">
      <c r="A125" s="224"/>
      <c r="B125" s="261" t="s">
        <v>297</v>
      </c>
      <c r="C125" s="262">
        <v>764</v>
      </c>
      <c r="D125" s="263"/>
      <c r="E125" s="71"/>
      <c r="F125" s="126"/>
      <c r="G125" s="194">
        <v>7.7270000000000004E-3</v>
      </c>
      <c r="H125" s="195"/>
      <c r="I125" s="196">
        <v>3.7559999999999998E-3</v>
      </c>
      <c r="J125" s="197"/>
      <c r="K125" s="264" t="s">
        <v>136</v>
      </c>
      <c r="L125" s="268"/>
      <c r="M125" s="266" t="s">
        <v>136</v>
      </c>
      <c r="N125" s="71"/>
      <c r="O125" s="126"/>
      <c r="P125" s="194">
        <v>6.4800000000000003E-4</v>
      </c>
      <c r="Q125" s="195"/>
      <c r="R125" s="196">
        <v>4.0000000000000002E-4</v>
      </c>
      <c r="S125" s="197"/>
      <c r="T125" s="264" t="s">
        <v>136</v>
      </c>
      <c r="U125" s="268"/>
      <c r="V125" s="266" t="s">
        <v>136</v>
      </c>
    </row>
    <row r="126" spans="1:22" x14ac:dyDescent="0.25">
      <c r="A126" s="224"/>
      <c r="B126" s="261" t="s">
        <v>298</v>
      </c>
      <c r="C126" s="262">
        <v>765</v>
      </c>
      <c r="D126" s="263"/>
      <c r="E126" s="141"/>
      <c r="F126" s="138"/>
      <c r="G126" s="194">
        <v>1.9E-3</v>
      </c>
      <c r="H126" s="195"/>
      <c r="I126" s="196">
        <v>9.2400000000000002E-4</v>
      </c>
      <c r="J126" s="195"/>
      <c r="K126" s="264" t="s">
        <v>136</v>
      </c>
      <c r="L126" s="269"/>
      <c r="M126" s="266" t="s">
        <v>136</v>
      </c>
      <c r="N126" s="141"/>
      <c r="O126" s="138"/>
      <c r="P126" s="194" t="s">
        <v>136</v>
      </c>
      <c r="Q126" s="195"/>
      <c r="R126" s="196" t="s">
        <v>136</v>
      </c>
      <c r="S126" s="195"/>
      <c r="T126" s="264" t="s">
        <v>136</v>
      </c>
      <c r="U126" s="269"/>
      <c r="V126" s="266" t="s">
        <v>136</v>
      </c>
    </row>
    <row r="127" spans="1:22" x14ac:dyDescent="0.25">
      <c r="A127" s="224"/>
      <c r="B127" s="261" t="s">
        <v>299</v>
      </c>
      <c r="C127" s="262">
        <v>766</v>
      </c>
      <c r="D127" s="263"/>
      <c r="E127" s="141"/>
      <c r="F127" s="138"/>
      <c r="G127" s="194">
        <v>8.7377999999999997E-2</v>
      </c>
      <c r="H127" s="195"/>
      <c r="I127" s="196">
        <v>4.2478000000000002E-2</v>
      </c>
      <c r="J127" s="197"/>
      <c r="K127" s="264" t="s">
        <v>136</v>
      </c>
      <c r="L127" s="268"/>
      <c r="M127" s="266" t="s">
        <v>136</v>
      </c>
      <c r="N127" s="141"/>
      <c r="O127" s="138"/>
      <c r="P127" s="194">
        <v>3.3688000000000003E-2</v>
      </c>
      <c r="Q127" s="195"/>
      <c r="R127" s="196">
        <v>2.0802000000000001E-2</v>
      </c>
      <c r="S127" s="197"/>
      <c r="T127" s="264" t="s">
        <v>136</v>
      </c>
      <c r="U127" s="268"/>
      <c r="V127" s="266" t="s">
        <v>136</v>
      </c>
    </row>
    <row r="128" spans="1:22" x14ac:dyDescent="0.25">
      <c r="A128" s="224"/>
      <c r="B128" s="261" t="s">
        <v>301</v>
      </c>
      <c r="C128" s="262">
        <v>773</v>
      </c>
      <c r="D128" s="263">
        <v>490</v>
      </c>
      <c r="E128" s="141"/>
      <c r="F128" s="138"/>
      <c r="G128" s="194"/>
      <c r="H128" s="195"/>
      <c r="I128" s="196" t="s">
        <v>2</v>
      </c>
      <c r="J128" s="197"/>
      <c r="K128" s="264" t="s">
        <v>136</v>
      </c>
      <c r="L128" s="265"/>
      <c r="M128" s="266" t="s">
        <v>136</v>
      </c>
      <c r="N128" s="141"/>
      <c r="O128" s="138"/>
      <c r="P128" s="194"/>
      <c r="Q128" s="195"/>
      <c r="R128" s="196" t="s">
        <v>136</v>
      </c>
      <c r="S128" s="197"/>
      <c r="T128" s="264" t="s">
        <v>136</v>
      </c>
      <c r="U128" s="265"/>
      <c r="V128" s="266" t="s">
        <v>136</v>
      </c>
    </row>
    <row r="129" spans="1:22" x14ac:dyDescent="0.25">
      <c r="A129" s="224"/>
      <c r="B129" s="261" t="s">
        <v>302</v>
      </c>
      <c r="C129" s="262">
        <v>777</v>
      </c>
      <c r="D129" s="263"/>
      <c r="E129" s="141"/>
      <c r="F129" s="138"/>
      <c r="G129" s="194">
        <v>8.2299999999999995E-4</v>
      </c>
      <c r="H129" s="195"/>
      <c r="I129" s="196">
        <v>4.0000000000000002E-4</v>
      </c>
      <c r="J129" s="197"/>
      <c r="K129" s="264" t="s">
        <v>136</v>
      </c>
      <c r="L129" s="265"/>
      <c r="M129" s="266" t="s">
        <v>136</v>
      </c>
      <c r="N129" s="141"/>
      <c r="O129" s="138"/>
      <c r="P129" s="194">
        <v>6.4800000000000003E-4</v>
      </c>
      <c r="Q129" s="195"/>
      <c r="R129" s="196">
        <v>4.0000000000000002E-4</v>
      </c>
      <c r="S129" s="197"/>
      <c r="T129" s="264" t="s">
        <v>136</v>
      </c>
      <c r="U129" s="265"/>
      <c r="V129" s="266" t="s">
        <v>136</v>
      </c>
    </row>
    <row r="130" spans="1:22" x14ac:dyDescent="0.25">
      <c r="A130" s="224"/>
      <c r="B130" s="261" t="s">
        <v>303</v>
      </c>
      <c r="C130" s="262">
        <v>787</v>
      </c>
      <c r="D130" s="263"/>
      <c r="E130" s="141"/>
      <c r="F130" s="138"/>
      <c r="G130" s="194">
        <v>1.2734000000000001E-2</v>
      </c>
      <c r="H130" s="195"/>
      <c r="I130" s="196">
        <v>6.1910000000000003E-3</v>
      </c>
      <c r="J130" s="197"/>
      <c r="K130" s="264" t="s">
        <v>136</v>
      </c>
      <c r="L130" s="265"/>
      <c r="M130" s="266" t="s">
        <v>136</v>
      </c>
      <c r="N130" s="141"/>
      <c r="O130" s="138"/>
      <c r="P130" s="194">
        <v>6.4800000000000003E-4</v>
      </c>
      <c r="Q130" s="195"/>
      <c r="R130" s="196">
        <v>4.0000000000000002E-4</v>
      </c>
      <c r="S130" s="197"/>
      <c r="T130" s="264" t="s">
        <v>136</v>
      </c>
      <c r="U130" s="265"/>
      <c r="V130" s="266" t="s">
        <v>136</v>
      </c>
    </row>
    <row r="131" spans="1:22" x14ac:dyDescent="0.25">
      <c r="A131" s="224"/>
      <c r="B131" s="261" t="s">
        <v>304</v>
      </c>
      <c r="C131" s="262">
        <v>791</v>
      </c>
      <c r="D131" s="263"/>
      <c r="E131" s="141"/>
      <c r="F131" s="138"/>
      <c r="G131" s="194">
        <v>2.4695999999999999E-2</v>
      </c>
      <c r="H131" s="195"/>
      <c r="I131" s="196">
        <v>1.2005999999999999E-2</v>
      </c>
      <c r="J131" s="197"/>
      <c r="K131" s="264" t="s">
        <v>136</v>
      </c>
      <c r="L131" s="269"/>
      <c r="M131" s="266" t="s">
        <v>136</v>
      </c>
      <c r="N131" s="141"/>
      <c r="O131" s="138"/>
      <c r="P131" s="194" t="s">
        <v>136</v>
      </c>
      <c r="Q131" s="195"/>
      <c r="R131" s="196" t="s">
        <v>136</v>
      </c>
      <c r="S131" s="197"/>
      <c r="T131" s="264" t="s">
        <v>136</v>
      </c>
      <c r="U131" s="269"/>
      <c r="V131" s="266" t="s">
        <v>136</v>
      </c>
    </row>
    <row r="132" spans="1:22" x14ac:dyDescent="0.25">
      <c r="A132" s="224"/>
      <c r="B132" s="261" t="s">
        <v>305</v>
      </c>
      <c r="C132" s="262">
        <v>792</v>
      </c>
      <c r="D132" s="263"/>
      <c r="F132" s="126"/>
      <c r="G132" s="194">
        <v>1.9220000000000001E-3</v>
      </c>
      <c r="H132" s="195"/>
      <c r="I132" s="196">
        <v>9.3400000000000004E-4</v>
      </c>
      <c r="J132" s="197"/>
      <c r="K132" s="264" t="s">
        <v>136</v>
      </c>
      <c r="L132" s="268"/>
      <c r="M132" s="266" t="s">
        <v>136</v>
      </c>
      <c r="O132" s="126"/>
      <c r="P132" s="194" t="s">
        <v>136</v>
      </c>
      <c r="Q132" s="195"/>
      <c r="R132" s="196" t="s">
        <v>136</v>
      </c>
      <c r="S132" s="197"/>
      <c r="T132" s="264" t="s">
        <v>136</v>
      </c>
      <c r="U132" s="268"/>
      <c r="V132" s="266" t="s">
        <v>136</v>
      </c>
    </row>
    <row r="133" spans="1:22" x14ac:dyDescent="0.25">
      <c r="A133" s="224"/>
      <c r="B133" s="261" t="s">
        <v>306</v>
      </c>
      <c r="C133" s="262">
        <v>793</v>
      </c>
      <c r="D133" s="263"/>
      <c r="E133" s="141"/>
      <c r="F133" s="138"/>
      <c r="G133" s="194">
        <v>8.3129999999999992E-3</v>
      </c>
      <c r="H133" s="195"/>
      <c r="I133" s="196">
        <v>4.0410000000000003E-3</v>
      </c>
      <c r="J133" s="197"/>
      <c r="K133" s="264" t="s">
        <v>136</v>
      </c>
      <c r="L133" s="265"/>
      <c r="M133" s="266" t="s">
        <v>136</v>
      </c>
      <c r="N133" s="141"/>
      <c r="O133" s="138"/>
      <c r="P133" s="194">
        <v>6.4800000000000003E-4</v>
      </c>
      <c r="Q133" s="195"/>
      <c r="R133" s="196">
        <v>4.0000000000000002E-4</v>
      </c>
      <c r="S133" s="197"/>
      <c r="T133" s="264" t="s">
        <v>136</v>
      </c>
      <c r="U133" s="265"/>
      <c r="V133" s="266" t="s">
        <v>136</v>
      </c>
    </row>
    <row r="134" spans="1:22" x14ac:dyDescent="0.25">
      <c r="A134" s="224"/>
      <c r="B134" s="261" t="s">
        <v>307</v>
      </c>
      <c r="C134" s="262">
        <v>796</v>
      </c>
      <c r="D134" s="263"/>
      <c r="E134" s="141"/>
      <c r="F134" s="138"/>
      <c r="G134" s="194">
        <v>8.2299999999999995E-4</v>
      </c>
      <c r="H134" s="195"/>
      <c r="I134" s="196">
        <v>4.0000000000000002E-4</v>
      </c>
      <c r="J134" s="195"/>
      <c r="K134" s="264" t="s">
        <v>136</v>
      </c>
      <c r="L134" s="268"/>
      <c r="M134" s="266" t="s">
        <v>136</v>
      </c>
      <c r="N134" s="141"/>
      <c r="O134" s="138"/>
      <c r="P134" s="194">
        <v>6.4800000000000003E-4</v>
      </c>
      <c r="Q134" s="195"/>
      <c r="R134" s="196">
        <v>4.0000000000000002E-4</v>
      </c>
      <c r="S134" s="195"/>
      <c r="T134" s="264" t="s">
        <v>136</v>
      </c>
      <c r="U134" s="268"/>
      <c r="V134" s="266" t="s">
        <v>136</v>
      </c>
    </row>
    <row r="135" spans="1:22" x14ac:dyDescent="0.25">
      <c r="A135" s="224"/>
      <c r="B135" s="261" t="s">
        <v>308</v>
      </c>
      <c r="C135" s="262">
        <v>797</v>
      </c>
      <c r="D135" s="263"/>
      <c r="E135" s="141"/>
      <c r="F135" s="138"/>
      <c r="G135" s="194">
        <v>8.2299999999999995E-4</v>
      </c>
      <c r="H135" s="195"/>
      <c r="I135" s="196">
        <v>4.0000000000000002E-4</v>
      </c>
      <c r="J135" s="270"/>
      <c r="K135" s="264" t="s">
        <v>136</v>
      </c>
      <c r="L135" s="268"/>
      <c r="M135" s="266" t="s">
        <v>136</v>
      </c>
      <c r="N135" s="141"/>
      <c r="O135" s="138"/>
      <c r="P135" s="194" t="s">
        <v>136</v>
      </c>
      <c r="Q135" s="195"/>
      <c r="R135" s="196" t="s">
        <v>136</v>
      </c>
      <c r="S135" s="270"/>
      <c r="T135" s="264" t="s">
        <v>136</v>
      </c>
      <c r="U135" s="268"/>
      <c r="V135" s="266" t="s">
        <v>136</v>
      </c>
    </row>
    <row r="136" spans="1:22" x14ac:dyDescent="0.25">
      <c r="A136" s="224"/>
      <c r="B136" s="261" t="s">
        <v>309</v>
      </c>
      <c r="C136" s="262">
        <v>799</v>
      </c>
      <c r="D136" s="263"/>
      <c r="F136" s="126"/>
      <c r="G136" s="194">
        <v>8.2299999999999995E-4</v>
      </c>
      <c r="H136" s="195"/>
      <c r="I136" s="196">
        <v>4.0000000000000002E-4</v>
      </c>
      <c r="J136" s="197"/>
      <c r="K136" s="264" t="s">
        <v>136</v>
      </c>
      <c r="L136" s="265"/>
      <c r="M136" s="266" t="s">
        <v>136</v>
      </c>
      <c r="O136" s="126"/>
      <c r="P136" s="194">
        <v>6.4800000000000003E-4</v>
      </c>
      <c r="Q136" s="199"/>
      <c r="R136" s="196">
        <v>4.0000000000000002E-4</v>
      </c>
      <c r="S136" s="197"/>
      <c r="T136" s="264" t="s">
        <v>136</v>
      </c>
      <c r="U136" s="265"/>
      <c r="V136" s="266" t="s">
        <v>136</v>
      </c>
    </row>
    <row r="137" spans="1:22" x14ac:dyDescent="0.25">
      <c r="A137" s="224"/>
      <c r="B137" s="261" t="s">
        <v>310</v>
      </c>
      <c r="C137" s="262">
        <v>801</v>
      </c>
      <c r="D137" s="263"/>
      <c r="E137" s="141"/>
      <c r="F137" s="138"/>
      <c r="G137" s="194">
        <v>4.4825379999999999</v>
      </c>
      <c r="H137" s="195"/>
      <c r="I137" s="196">
        <v>2.1791659999999999</v>
      </c>
      <c r="J137" s="197"/>
      <c r="K137" s="264" t="s">
        <v>136</v>
      </c>
      <c r="L137" s="268"/>
      <c r="M137" s="266" t="s">
        <v>136</v>
      </c>
      <c r="N137" s="141"/>
      <c r="O137" s="138"/>
      <c r="P137" s="194">
        <v>2.43364</v>
      </c>
      <c r="Q137" s="195"/>
      <c r="R137" s="196">
        <v>1.5027330000000001</v>
      </c>
      <c r="S137" s="197"/>
      <c r="T137" s="264" t="s">
        <v>136</v>
      </c>
      <c r="U137" s="268"/>
      <c r="V137" s="266" t="s">
        <v>136</v>
      </c>
    </row>
    <row r="138" spans="1:22" x14ac:dyDescent="0.25">
      <c r="A138" s="224"/>
      <c r="B138" s="261" t="s">
        <v>657</v>
      </c>
      <c r="C138" s="262">
        <v>802</v>
      </c>
      <c r="D138" s="263"/>
      <c r="E138" s="141"/>
      <c r="F138" s="138"/>
      <c r="G138" s="194">
        <v>0.27852300000000002</v>
      </c>
      <c r="H138" s="195"/>
      <c r="I138" s="196">
        <v>0.135403</v>
      </c>
      <c r="J138" s="197"/>
      <c r="K138" s="264" t="s">
        <v>136</v>
      </c>
      <c r="L138" s="268"/>
      <c r="M138" s="266" t="s">
        <v>136</v>
      </c>
      <c r="N138" s="141"/>
      <c r="O138" s="138"/>
      <c r="P138" s="194">
        <v>0.15121399999999999</v>
      </c>
      <c r="Q138" s="195"/>
      <c r="R138" s="196">
        <v>9.3371999999999997E-2</v>
      </c>
      <c r="S138" s="197"/>
      <c r="T138" s="264" t="s">
        <v>136</v>
      </c>
      <c r="U138" s="268"/>
      <c r="V138" s="266" t="s">
        <v>136</v>
      </c>
    </row>
    <row r="139" spans="1:22" x14ac:dyDescent="0.25">
      <c r="A139" s="224"/>
      <c r="B139" s="261" t="s">
        <v>143</v>
      </c>
      <c r="C139" s="262">
        <v>805</v>
      </c>
      <c r="D139" s="263"/>
      <c r="E139" s="141"/>
      <c r="F139" s="138"/>
      <c r="G139" s="194">
        <v>0.10407</v>
      </c>
      <c r="H139" s="195"/>
      <c r="I139" s="196">
        <v>5.0592999999999999E-2</v>
      </c>
      <c r="J139" s="197"/>
      <c r="K139" s="264" t="s">
        <v>136</v>
      </c>
      <c r="L139" s="268"/>
      <c r="M139" s="266" t="s">
        <v>136</v>
      </c>
      <c r="N139" s="141"/>
      <c r="O139" s="138"/>
      <c r="P139" s="194">
        <v>6.4800000000000003E-4</v>
      </c>
      <c r="Q139" s="195"/>
      <c r="R139" s="196">
        <v>4.0000000000000002E-4</v>
      </c>
      <c r="S139" s="197"/>
      <c r="T139" s="264" t="s">
        <v>136</v>
      </c>
      <c r="U139" s="268"/>
      <c r="V139" s="266" t="s">
        <v>136</v>
      </c>
    </row>
    <row r="140" spans="1:22" x14ac:dyDescent="0.25">
      <c r="A140" s="224"/>
      <c r="B140" s="261" t="s">
        <v>311</v>
      </c>
      <c r="C140" s="262">
        <v>807</v>
      </c>
      <c r="D140" s="263">
        <v>490</v>
      </c>
      <c r="E140" s="141"/>
      <c r="F140" s="138"/>
      <c r="G140" s="194"/>
      <c r="H140" s="195"/>
      <c r="I140" s="196" t="s">
        <v>2</v>
      </c>
      <c r="J140" s="270"/>
      <c r="K140" s="264" t="s">
        <v>136</v>
      </c>
      <c r="L140" s="268"/>
      <c r="M140" s="266" t="s">
        <v>136</v>
      </c>
      <c r="N140" s="141"/>
      <c r="O140" s="138"/>
      <c r="P140" s="194"/>
      <c r="Q140" s="199"/>
      <c r="R140" s="196" t="s">
        <v>136</v>
      </c>
      <c r="S140" s="270"/>
      <c r="T140" s="264" t="s">
        <v>136</v>
      </c>
      <c r="U140" s="268"/>
      <c r="V140" s="266" t="s">
        <v>136</v>
      </c>
    </row>
    <row r="141" spans="1:22" x14ac:dyDescent="0.25">
      <c r="A141" s="224"/>
      <c r="B141" s="261" t="s">
        <v>314</v>
      </c>
      <c r="C141" s="262">
        <v>812</v>
      </c>
      <c r="D141" s="263"/>
      <c r="F141" s="126"/>
      <c r="G141" s="194">
        <v>5.437E-3</v>
      </c>
      <c r="H141" s="195"/>
      <c r="I141" s="196">
        <v>2.643E-3</v>
      </c>
      <c r="J141" s="197"/>
      <c r="K141" s="264" t="s">
        <v>136</v>
      </c>
      <c r="L141" s="268"/>
      <c r="M141" s="266" t="s">
        <v>136</v>
      </c>
      <c r="O141" s="126"/>
      <c r="P141" s="194">
        <v>6.4800000000000003E-4</v>
      </c>
      <c r="Q141" s="195"/>
      <c r="R141" s="196">
        <v>4.0000000000000002E-4</v>
      </c>
      <c r="S141" s="197"/>
      <c r="T141" s="264" t="s">
        <v>136</v>
      </c>
      <c r="U141" s="268"/>
      <c r="V141" s="266" t="s">
        <v>136</v>
      </c>
    </row>
    <row r="142" spans="1:22" x14ac:dyDescent="0.25">
      <c r="A142" s="224"/>
      <c r="B142" s="261" t="s">
        <v>315</v>
      </c>
      <c r="C142" s="262">
        <v>813</v>
      </c>
      <c r="D142" s="263"/>
      <c r="E142" s="273"/>
      <c r="F142" s="138"/>
      <c r="G142" s="194">
        <v>0.182287</v>
      </c>
      <c r="H142" s="195"/>
      <c r="I142" s="196">
        <v>8.8618000000000002E-2</v>
      </c>
      <c r="J142" s="197"/>
      <c r="K142" s="264" t="s">
        <v>136</v>
      </c>
      <c r="L142" s="268"/>
      <c r="M142" s="266" t="s">
        <v>136</v>
      </c>
      <c r="N142" s="273"/>
      <c r="O142" s="138"/>
      <c r="P142" s="194">
        <v>0.120741</v>
      </c>
      <c r="Q142" s="195"/>
      <c r="R142" s="196">
        <v>7.4555999999999997E-2</v>
      </c>
      <c r="S142" s="197"/>
      <c r="T142" s="264" t="s">
        <v>136</v>
      </c>
      <c r="U142" s="268"/>
      <c r="V142" s="266" t="s">
        <v>136</v>
      </c>
    </row>
    <row r="143" spans="1:22" x14ac:dyDescent="0.25">
      <c r="A143" s="224"/>
      <c r="B143" s="261" t="s">
        <v>316</v>
      </c>
      <c r="C143" s="262">
        <v>816</v>
      </c>
      <c r="D143" s="263"/>
      <c r="E143" s="141"/>
      <c r="F143" s="138"/>
      <c r="G143" s="194">
        <v>2.2917E-2</v>
      </c>
      <c r="H143" s="195"/>
      <c r="I143" s="196">
        <v>1.1141E-2</v>
      </c>
      <c r="J143" s="195"/>
      <c r="K143" s="264" t="s">
        <v>136</v>
      </c>
      <c r="L143" s="268"/>
      <c r="M143" s="266" t="s">
        <v>136</v>
      </c>
      <c r="N143" s="141"/>
      <c r="O143" s="138"/>
      <c r="P143" s="194">
        <v>6.4800000000000003E-4</v>
      </c>
      <c r="Q143" s="195"/>
      <c r="R143" s="196">
        <v>4.0000000000000002E-4</v>
      </c>
      <c r="S143" s="195"/>
      <c r="T143" s="264" t="s">
        <v>136</v>
      </c>
      <c r="U143" s="268"/>
      <c r="V143" s="266" t="s">
        <v>136</v>
      </c>
    </row>
    <row r="144" spans="1:22" x14ac:dyDescent="0.25">
      <c r="A144" s="224"/>
      <c r="B144" s="261" t="s">
        <v>317</v>
      </c>
      <c r="C144" s="262">
        <v>817</v>
      </c>
      <c r="D144" s="263"/>
      <c r="E144" s="141"/>
      <c r="F144" s="138"/>
      <c r="G144" s="194">
        <v>0.11647299999999999</v>
      </c>
      <c r="H144" s="195"/>
      <c r="I144" s="196">
        <v>5.6623E-2</v>
      </c>
      <c r="J144" s="195"/>
      <c r="K144" s="264" t="s">
        <v>136</v>
      </c>
      <c r="L144" s="268"/>
      <c r="M144" s="266" t="s">
        <v>136</v>
      </c>
      <c r="N144" s="141"/>
      <c r="O144" s="138"/>
      <c r="P144" s="194">
        <v>6.4800000000000003E-4</v>
      </c>
      <c r="Q144" s="195"/>
      <c r="R144" s="196">
        <v>4.0000000000000002E-4</v>
      </c>
      <c r="S144" s="195"/>
      <c r="T144" s="264" t="s">
        <v>136</v>
      </c>
      <c r="U144" s="268"/>
      <c r="V144" s="266" t="s">
        <v>136</v>
      </c>
    </row>
    <row r="145" spans="1:22" x14ac:dyDescent="0.25">
      <c r="A145" s="224"/>
      <c r="B145" s="261" t="s">
        <v>318</v>
      </c>
      <c r="C145" s="262">
        <v>818</v>
      </c>
      <c r="D145" s="263"/>
      <c r="E145" s="141"/>
      <c r="F145" s="138"/>
      <c r="G145" s="194">
        <v>2.7157000000000001E-2</v>
      </c>
      <c r="H145" s="195"/>
      <c r="I145" s="196">
        <v>1.3202E-2</v>
      </c>
      <c r="J145" s="197"/>
      <c r="K145" s="264" t="s">
        <v>136</v>
      </c>
      <c r="L145" s="268"/>
      <c r="M145" s="266" t="s">
        <v>136</v>
      </c>
      <c r="N145" s="141"/>
      <c r="O145" s="138"/>
      <c r="P145" s="194">
        <v>6.4800000000000003E-4</v>
      </c>
      <c r="Q145" s="195"/>
      <c r="R145" s="196">
        <v>4.0000000000000002E-4</v>
      </c>
      <c r="S145" s="197"/>
      <c r="T145" s="264" t="s">
        <v>136</v>
      </c>
      <c r="U145" s="268"/>
      <c r="V145" s="266" t="s">
        <v>136</v>
      </c>
    </row>
    <row r="146" spans="1:22" x14ac:dyDescent="0.25">
      <c r="A146" s="224"/>
      <c r="B146" s="261" t="s">
        <v>319</v>
      </c>
      <c r="C146" s="262">
        <v>819</v>
      </c>
      <c r="D146" s="263"/>
      <c r="E146" s="141"/>
      <c r="F146" s="138"/>
      <c r="G146" s="194">
        <v>7.3720000000000001E-3</v>
      </c>
      <c r="H146" s="195"/>
      <c r="I146" s="196">
        <v>3.5839999999999999E-3</v>
      </c>
      <c r="J146" s="197"/>
      <c r="K146" s="264" t="s">
        <v>136</v>
      </c>
      <c r="L146" s="265"/>
      <c r="M146" s="266" t="s">
        <v>136</v>
      </c>
      <c r="N146" s="141"/>
      <c r="O146" s="138"/>
      <c r="P146" s="194">
        <v>8.3490000000000005E-3</v>
      </c>
      <c r="Q146" s="195"/>
      <c r="R146" s="196">
        <v>5.1549999999999999E-3</v>
      </c>
      <c r="S146" s="197"/>
      <c r="T146" s="264" t="s">
        <v>136</v>
      </c>
      <c r="U146" s="265"/>
      <c r="V146" s="266" t="s">
        <v>136</v>
      </c>
    </row>
    <row r="147" spans="1:22" x14ac:dyDescent="0.25">
      <c r="A147" s="224"/>
      <c r="B147" s="261" t="s">
        <v>320</v>
      </c>
      <c r="C147" s="262">
        <v>820</v>
      </c>
      <c r="D147" s="263"/>
      <c r="E147" s="141"/>
      <c r="F147" s="138"/>
      <c r="G147" s="194">
        <v>0.72676399999999997</v>
      </c>
      <c r="H147" s="195"/>
      <c r="I147" s="196">
        <v>0.35331299999999999</v>
      </c>
      <c r="J147" s="197"/>
      <c r="K147" s="264" t="s">
        <v>136</v>
      </c>
      <c r="L147" s="265"/>
      <c r="M147" s="266" t="s">
        <v>136</v>
      </c>
      <c r="N147" s="141"/>
      <c r="O147" s="138"/>
      <c r="P147" s="194">
        <v>6.4800000000000003E-4</v>
      </c>
      <c r="Q147" s="195"/>
      <c r="R147" s="196">
        <v>4.0000000000000002E-4</v>
      </c>
      <c r="S147" s="197"/>
      <c r="T147" s="264" t="s">
        <v>136</v>
      </c>
      <c r="U147" s="265"/>
      <c r="V147" s="266" t="s">
        <v>136</v>
      </c>
    </row>
    <row r="148" spans="1:22" x14ac:dyDescent="0.25">
      <c r="A148" s="224"/>
      <c r="B148" s="261" t="s">
        <v>321</v>
      </c>
      <c r="C148" s="262">
        <v>823</v>
      </c>
      <c r="D148" s="263"/>
      <c r="E148" s="141"/>
      <c r="F148" s="138"/>
      <c r="G148" s="194">
        <v>0.282333</v>
      </c>
      <c r="H148" s="195"/>
      <c r="I148" s="196">
        <v>0.13725499999999999</v>
      </c>
      <c r="J148" s="197"/>
      <c r="K148" s="264" t="s">
        <v>136</v>
      </c>
      <c r="L148" s="265"/>
      <c r="M148" s="266" t="s">
        <v>136</v>
      </c>
      <c r="N148" s="141"/>
      <c r="O148" s="138"/>
      <c r="P148" s="194">
        <v>9.6800999999999998E-2</v>
      </c>
      <c r="Q148" s="195"/>
      <c r="R148" s="196">
        <v>5.9773E-2</v>
      </c>
      <c r="S148" s="197"/>
      <c r="T148" s="264" t="s">
        <v>136</v>
      </c>
      <c r="U148" s="265"/>
      <c r="V148" s="266" t="s">
        <v>136</v>
      </c>
    </row>
    <row r="149" spans="1:22" x14ac:dyDescent="0.25">
      <c r="A149" s="224"/>
      <c r="B149" s="261" t="s">
        <v>322</v>
      </c>
      <c r="C149" s="262">
        <v>827</v>
      </c>
      <c r="D149" s="263"/>
      <c r="E149" s="141"/>
      <c r="F149" s="138"/>
      <c r="G149" s="194">
        <v>0.48819099999999999</v>
      </c>
      <c r="H149" s="195"/>
      <c r="I149" s="196">
        <v>0.23733199999999999</v>
      </c>
      <c r="J149" s="197"/>
      <c r="K149" s="264" t="s">
        <v>136</v>
      </c>
      <c r="L149" s="269"/>
      <c r="M149" s="266" t="s">
        <v>136</v>
      </c>
      <c r="N149" s="141"/>
      <c r="O149" s="138"/>
      <c r="P149" s="194" t="s">
        <v>136</v>
      </c>
      <c r="Q149" s="195"/>
      <c r="R149" s="196" t="s">
        <v>136</v>
      </c>
      <c r="S149" s="197"/>
      <c r="T149" s="264" t="s">
        <v>136</v>
      </c>
      <c r="U149" s="269"/>
      <c r="V149" s="266" t="s">
        <v>136</v>
      </c>
    </row>
    <row r="150" spans="1:22" x14ac:dyDescent="0.25">
      <c r="A150" s="224"/>
      <c r="B150" s="261" t="s">
        <v>323</v>
      </c>
      <c r="C150" s="262">
        <v>832</v>
      </c>
      <c r="D150" s="263"/>
      <c r="E150" s="141"/>
      <c r="F150" s="138"/>
      <c r="G150" s="194">
        <v>2.405E-3</v>
      </c>
      <c r="H150" s="195"/>
      <c r="I150" s="196">
        <v>1.1689999999999999E-3</v>
      </c>
      <c r="J150" s="197"/>
      <c r="K150" s="264" t="s">
        <v>136</v>
      </c>
      <c r="L150" s="268"/>
      <c r="M150" s="266" t="s">
        <v>136</v>
      </c>
      <c r="N150" s="141"/>
      <c r="O150" s="138"/>
      <c r="P150" s="194">
        <v>6.4800000000000003E-4</v>
      </c>
      <c r="Q150" s="195"/>
      <c r="R150" s="196">
        <v>4.0000000000000002E-4</v>
      </c>
      <c r="S150" s="197"/>
      <c r="T150" s="264" t="s">
        <v>136</v>
      </c>
      <c r="U150" s="268"/>
      <c r="V150" s="266" t="s">
        <v>136</v>
      </c>
    </row>
    <row r="151" spans="1:22" x14ac:dyDescent="0.25">
      <c r="A151" s="224"/>
      <c r="B151" s="261" t="s">
        <v>324</v>
      </c>
      <c r="C151" s="262">
        <v>833</v>
      </c>
      <c r="D151" s="263"/>
      <c r="E151" s="141"/>
      <c r="F151" s="138"/>
      <c r="G151" s="194">
        <v>1.101E-3</v>
      </c>
      <c r="H151" s="195"/>
      <c r="I151" s="196">
        <v>5.3499999999999999E-4</v>
      </c>
      <c r="J151" s="197"/>
      <c r="K151" s="264" t="s">
        <v>136</v>
      </c>
      <c r="L151" s="268"/>
      <c r="M151" s="266" t="s">
        <v>136</v>
      </c>
      <c r="N151" s="141"/>
      <c r="O151" s="138"/>
      <c r="P151" s="194">
        <v>6.4800000000000003E-4</v>
      </c>
      <c r="Q151" s="195"/>
      <c r="R151" s="196">
        <v>4.0000000000000002E-4</v>
      </c>
      <c r="S151" s="197"/>
      <c r="T151" s="264" t="s">
        <v>136</v>
      </c>
      <c r="U151" s="268"/>
      <c r="V151" s="266" t="s">
        <v>136</v>
      </c>
    </row>
    <row r="152" spans="1:22" x14ac:dyDescent="0.25">
      <c r="A152" s="224"/>
      <c r="B152" s="261" t="s">
        <v>325</v>
      </c>
      <c r="C152" s="262">
        <v>834</v>
      </c>
      <c r="D152" s="263"/>
      <c r="E152" s="141"/>
      <c r="F152" s="138"/>
      <c r="G152" s="194">
        <v>0.20366600000000001</v>
      </c>
      <c r="H152" s="195"/>
      <c r="I152" s="196">
        <v>9.9011000000000002E-2</v>
      </c>
      <c r="J152" s="195"/>
      <c r="K152" s="264" t="s">
        <v>136</v>
      </c>
      <c r="L152" s="268"/>
      <c r="M152" s="266" t="s">
        <v>136</v>
      </c>
      <c r="N152" s="141"/>
      <c r="O152" s="138"/>
      <c r="P152" s="194">
        <v>1.2392E-2</v>
      </c>
      <c r="Q152" s="195"/>
      <c r="R152" s="196">
        <v>7.6519999999999999E-3</v>
      </c>
      <c r="S152" s="195"/>
      <c r="T152" s="264" t="s">
        <v>136</v>
      </c>
      <c r="U152" s="268"/>
      <c r="V152" s="266" t="s">
        <v>136</v>
      </c>
    </row>
    <row r="153" spans="1:22" x14ac:dyDescent="0.25">
      <c r="A153" s="224"/>
      <c r="B153" s="261" t="s">
        <v>326</v>
      </c>
      <c r="C153" s="262">
        <v>835</v>
      </c>
      <c r="D153" s="263"/>
      <c r="E153" s="141"/>
      <c r="F153" s="138"/>
      <c r="G153" s="194">
        <v>2.6078E-2</v>
      </c>
      <c r="H153" s="195"/>
      <c r="I153" s="196">
        <v>1.2678E-2</v>
      </c>
      <c r="J153" s="197"/>
      <c r="K153" s="264" t="s">
        <v>136</v>
      </c>
      <c r="L153" s="265"/>
      <c r="M153" s="266" t="s">
        <v>136</v>
      </c>
      <c r="N153" s="141"/>
      <c r="O153" s="138"/>
      <c r="P153" s="194">
        <v>7.8899999999999994E-3</v>
      </c>
      <c r="Q153" s="195"/>
      <c r="R153" s="196">
        <v>4.8719999999999996E-3</v>
      </c>
      <c r="S153" s="197"/>
      <c r="T153" s="264" t="s">
        <v>136</v>
      </c>
      <c r="U153" s="265"/>
      <c r="V153" s="266" t="s">
        <v>136</v>
      </c>
    </row>
    <row r="154" spans="1:22" x14ac:dyDescent="0.25">
      <c r="A154" s="224"/>
      <c r="B154" s="261" t="s">
        <v>327</v>
      </c>
      <c r="C154" s="262">
        <v>836</v>
      </c>
      <c r="D154" s="263"/>
      <c r="E154" s="141"/>
      <c r="F154" s="138"/>
      <c r="G154" s="194">
        <v>3.7663000000000002E-2</v>
      </c>
      <c r="H154" s="195"/>
      <c r="I154" s="196">
        <v>1.831E-2</v>
      </c>
      <c r="J154" s="197"/>
      <c r="K154" s="264" t="s">
        <v>136</v>
      </c>
      <c r="L154" s="265"/>
      <c r="M154" s="266" t="s">
        <v>136</v>
      </c>
      <c r="N154" s="141"/>
      <c r="O154" s="138"/>
      <c r="P154" s="194" t="s">
        <v>136</v>
      </c>
      <c r="Q154" s="195"/>
      <c r="R154" s="196" t="s">
        <v>136</v>
      </c>
      <c r="S154" s="197"/>
      <c r="T154" s="264" t="s">
        <v>136</v>
      </c>
      <c r="U154" s="265"/>
      <c r="V154" s="266" t="s">
        <v>136</v>
      </c>
    </row>
    <row r="155" spans="1:22" x14ac:dyDescent="0.25">
      <c r="A155" s="224"/>
      <c r="B155" s="261" t="s">
        <v>328</v>
      </c>
      <c r="C155" s="262">
        <v>838</v>
      </c>
      <c r="D155" s="263">
        <v>490</v>
      </c>
      <c r="E155" s="141"/>
      <c r="F155" s="138"/>
      <c r="G155" s="194"/>
      <c r="H155" s="195"/>
      <c r="I155" s="196" t="s">
        <v>2</v>
      </c>
      <c r="J155" s="197"/>
      <c r="K155" s="264" t="s">
        <v>136</v>
      </c>
      <c r="L155" s="268"/>
      <c r="M155" s="266" t="s">
        <v>136</v>
      </c>
      <c r="N155" s="141"/>
      <c r="O155" s="138"/>
      <c r="P155" s="194"/>
      <c r="Q155" s="195"/>
      <c r="R155" s="196" t="s">
        <v>136</v>
      </c>
      <c r="S155" s="197"/>
      <c r="T155" s="264" t="s">
        <v>136</v>
      </c>
      <c r="U155" s="268"/>
      <c r="V155" s="266" t="s">
        <v>136</v>
      </c>
    </row>
    <row r="156" spans="1:22" x14ac:dyDescent="0.25">
      <c r="A156" s="224"/>
      <c r="B156" s="261" t="s">
        <v>329</v>
      </c>
      <c r="C156" s="262">
        <v>839</v>
      </c>
      <c r="D156" s="263"/>
      <c r="E156" s="141"/>
      <c r="F156" s="138"/>
      <c r="G156" s="194">
        <v>6.0743999999999999E-2</v>
      </c>
      <c r="H156" s="195"/>
      <c r="I156" s="196">
        <v>2.9530000000000001E-2</v>
      </c>
      <c r="J156" s="197"/>
      <c r="K156" s="264" t="s">
        <v>136</v>
      </c>
      <c r="L156" s="268"/>
      <c r="M156" s="266" t="s">
        <v>136</v>
      </c>
      <c r="N156" s="141"/>
      <c r="O156" s="138"/>
      <c r="P156" s="194">
        <v>6.4800000000000003E-4</v>
      </c>
      <c r="Q156" s="195"/>
      <c r="R156" s="196">
        <v>4.0000000000000002E-4</v>
      </c>
      <c r="S156" s="197"/>
      <c r="T156" s="264" t="s">
        <v>136</v>
      </c>
      <c r="U156" s="268"/>
      <c r="V156" s="266" t="s">
        <v>136</v>
      </c>
    </row>
    <row r="157" spans="1:22" x14ac:dyDescent="0.25">
      <c r="A157" s="224"/>
      <c r="B157" s="261" t="s">
        <v>330</v>
      </c>
      <c r="C157" s="262">
        <v>840</v>
      </c>
      <c r="D157" s="263"/>
      <c r="E157" s="141"/>
      <c r="F157" s="138"/>
      <c r="G157" s="194">
        <v>1.467E-3</v>
      </c>
      <c r="H157" s="195"/>
      <c r="I157" s="196">
        <v>7.1299999999999998E-4</v>
      </c>
      <c r="J157" s="197"/>
      <c r="K157" s="264" t="s">
        <v>136</v>
      </c>
      <c r="L157" s="268"/>
      <c r="M157" s="266" t="s">
        <v>136</v>
      </c>
      <c r="N157" s="141"/>
      <c r="O157" s="138"/>
      <c r="P157" s="194">
        <v>6.4800000000000003E-4</v>
      </c>
      <c r="Q157" s="195"/>
      <c r="R157" s="196">
        <v>4.0000000000000002E-4</v>
      </c>
      <c r="S157" s="197"/>
      <c r="T157" s="264" t="s">
        <v>136</v>
      </c>
      <c r="U157" s="268"/>
      <c r="V157" s="266" t="s">
        <v>136</v>
      </c>
    </row>
    <row r="158" spans="1:22" x14ac:dyDescent="0.25">
      <c r="A158" s="224"/>
      <c r="B158" s="261" t="s">
        <v>331</v>
      </c>
      <c r="C158" s="262">
        <v>841</v>
      </c>
      <c r="D158" s="263"/>
      <c r="E158" s="271"/>
      <c r="F158" s="138"/>
      <c r="G158" s="194">
        <v>0.134322</v>
      </c>
      <c r="H158" s="195"/>
      <c r="I158" s="196">
        <v>6.5299999999999997E-2</v>
      </c>
      <c r="J158" s="197"/>
      <c r="K158" s="264" t="s">
        <v>136</v>
      </c>
      <c r="L158" s="268"/>
      <c r="M158" s="266" t="s">
        <v>136</v>
      </c>
      <c r="N158" s="271"/>
      <c r="O158" s="138"/>
      <c r="P158" s="194">
        <v>3.3732999999999999E-2</v>
      </c>
      <c r="Q158" s="195"/>
      <c r="R158" s="196">
        <v>2.0830000000000001E-2</v>
      </c>
      <c r="S158" s="197"/>
      <c r="T158" s="264" t="s">
        <v>136</v>
      </c>
      <c r="U158" s="268"/>
      <c r="V158" s="266" t="s">
        <v>136</v>
      </c>
    </row>
    <row r="159" spans="1:22" x14ac:dyDescent="0.25">
      <c r="A159" s="224"/>
      <c r="B159" s="261" t="s">
        <v>332</v>
      </c>
      <c r="C159" s="262">
        <v>843</v>
      </c>
      <c r="D159" s="263"/>
      <c r="E159" s="141"/>
      <c r="F159" s="138"/>
      <c r="G159" s="194">
        <v>1.7030000000000001E-3</v>
      </c>
      <c r="H159" s="195"/>
      <c r="I159" s="196">
        <v>8.2799999999999996E-4</v>
      </c>
      <c r="J159" s="197"/>
      <c r="K159" s="264" t="s">
        <v>136</v>
      </c>
      <c r="L159" s="268"/>
      <c r="M159" s="266" t="s">
        <v>136</v>
      </c>
      <c r="N159" s="141"/>
      <c r="O159" s="138"/>
      <c r="P159" s="194">
        <v>6.4800000000000003E-4</v>
      </c>
      <c r="Q159" s="195"/>
      <c r="R159" s="196">
        <v>4.0000000000000002E-4</v>
      </c>
      <c r="S159" s="197"/>
      <c r="T159" s="264" t="s">
        <v>136</v>
      </c>
      <c r="U159" s="268"/>
      <c r="V159" s="266" t="s">
        <v>136</v>
      </c>
    </row>
    <row r="160" spans="1:22" x14ac:dyDescent="0.25">
      <c r="A160" s="224"/>
      <c r="B160" s="261" t="s">
        <v>334</v>
      </c>
      <c r="C160" s="262">
        <v>849</v>
      </c>
      <c r="D160" s="263">
        <v>490</v>
      </c>
      <c r="F160" s="126"/>
      <c r="G160" s="194"/>
      <c r="H160" s="195"/>
      <c r="I160" s="196" t="s">
        <v>2</v>
      </c>
      <c r="J160" s="197"/>
      <c r="K160" s="264" t="s">
        <v>136</v>
      </c>
      <c r="L160" s="268"/>
      <c r="M160" s="266" t="s">
        <v>136</v>
      </c>
      <c r="O160" s="126"/>
      <c r="P160" s="194"/>
      <c r="Q160" s="195"/>
      <c r="R160" s="196" t="s">
        <v>136</v>
      </c>
      <c r="S160" s="197"/>
      <c r="T160" s="264" t="s">
        <v>136</v>
      </c>
      <c r="U160" s="268"/>
      <c r="V160" s="266" t="s">
        <v>136</v>
      </c>
    </row>
    <row r="161" spans="1:22" x14ac:dyDescent="0.25">
      <c r="A161" s="224"/>
      <c r="B161" s="261" t="s">
        <v>335</v>
      </c>
      <c r="C161" s="262">
        <v>850</v>
      </c>
      <c r="D161" s="263"/>
      <c r="E161" s="141"/>
      <c r="F161" s="138"/>
      <c r="G161" s="194">
        <v>9.5549999999999993E-3</v>
      </c>
      <c r="H161" s="195"/>
      <c r="I161" s="196">
        <v>4.6449999999999998E-3</v>
      </c>
      <c r="J161" s="197"/>
      <c r="K161" s="264" t="s">
        <v>136</v>
      </c>
      <c r="L161" s="265"/>
      <c r="M161" s="266" t="s">
        <v>136</v>
      </c>
      <c r="N161" s="141"/>
      <c r="O161" s="138"/>
      <c r="P161" s="194">
        <v>2.3990000000000001E-3</v>
      </c>
      <c r="Q161" s="195"/>
      <c r="R161" s="196">
        <v>1.4809999999999999E-3</v>
      </c>
      <c r="S161" s="197"/>
      <c r="T161" s="264" t="s">
        <v>136</v>
      </c>
      <c r="U161" s="265"/>
      <c r="V161" s="266" t="s">
        <v>136</v>
      </c>
    </row>
    <row r="162" spans="1:22" x14ac:dyDescent="0.25">
      <c r="A162" s="224"/>
      <c r="B162" s="261" t="s">
        <v>336</v>
      </c>
      <c r="C162" s="262">
        <v>851</v>
      </c>
      <c r="D162" s="263"/>
      <c r="E162" s="141"/>
      <c r="F162" s="138"/>
      <c r="G162" s="194">
        <v>3.7531000000000002E-2</v>
      </c>
      <c r="H162" s="195"/>
      <c r="I162" s="196">
        <v>1.8245999999999998E-2</v>
      </c>
      <c r="J162" s="197"/>
      <c r="K162" s="264" t="s">
        <v>136</v>
      </c>
      <c r="L162" s="268"/>
      <c r="M162" s="266" t="s">
        <v>136</v>
      </c>
      <c r="N162" s="141"/>
      <c r="O162" s="138"/>
      <c r="P162" s="194">
        <v>5.9239999999999996E-3</v>
      </c>
      <c r="Q162" s="195"/>
      <c r="R162" s="196">
        <v>3.6579999999999998E-3</v>
      </c>
      <c r="S162" s="197"/>
      <c r="T162" s="264" t="s">
        <v>136</v>
      </c>
      <c r="U162" s="268"/>
      <c r="V162" s="266" t="s">
        <v>136</v>
      </c>
    </row>
    <row r="163" spans="1:22" x14ac:dyDescent="0.25">
      <c r="A163" s="224"/>
      <c r="B163" s="261" t="s">
        <v>337</v>
      </c>
      <c r="C163" s="262">
        <v>852</v>
      </c>
      <c r="D163" s="263"/>
      <c r="F163" s="126"/>
      <c r="G163" s="194">
        <v>1.7458000000000001E-2</v>
      </c>
      <c r="H163" s="195"/>
      <c r="I163" s="196">
        <v>8.4869999999999998E-3</v>
      </c>
      <c r="J163" s="197"/>
      <c r="K163" s="264" t="s">
        <v>136</v>
      </c>
      <c r="L163" s="268"/>
      <c r="M163" s="266" t="s">
        <v>136</v>
      </c>
      <c r="O163" s="126"/>
      <c r="P163" s="194">
        <v>6.4800000000000003E-4</v>
      </c>
      <c r="Q163" s="199"/>
      <c r="R163" s="196">
        <v>4.0000000000000002E-4</v>
      </c>
      <c r="S163" s="197"/>
      <c r="T163" s="264" t="s">
        <v>136</v>
      </c>
      <c r="U163" s="268"/>
      <c r="V163" s="266" t="s">
        <v>136</v>
      </c>
    </row>
    <row r="164" spans="1:22" x14ac:dyDescent="0.25">
      <c r="A164" s="224"/>
      <c r="B164" s="261" t="s">
        <v>338</v>
      </c>
      <c r="C164" s="262">
        <v>853</v>
      </c>
      <c r="D164" s="263"/>
      <c r="F164" s="126"/>
      <c r="G164" s="194">
        <v>1.1285999999999999E-2</v>
      </c>
      <c r="H164" s="195"/>
      <c r="I164" s="196">
        <v>5.4869999999999997E-3</v>
      </c>
      <c r="J164" s="197"/>
      <c r="K164" s="264" t="s">
        <v>136</v>
      </c>
      <c r="L164" s="268"/>
      <c r="M164" s="266" t="s">
        <v>136</v>
      </c>
      <c r="O164" s="126"/>
      <c r="P164" s="194">
        <v>6.4800000000000003E-4</v>
      </c>
      <c r="Q164" s="199"/>
      <c r="R164" s="196">
        <v>4.0000000000000002E-4</v>
      </c>
      <c r="S164" s="197"/>
      <c r="T164" s="264" t="s">
        <v>136</v>
      </c>
      <c r="U164" s="268"/>
      <c r="V164" s="266" t="s">
        <v>136</v>
      </c>
    </row>
    <row r="165" spans="1:22" x14ac:dyDescent="0.25">
      <c r="A165" s="224"/>
      <c r="B165" s="261" t="s">
        <v>339</v>
      </c>
      <c r="C165" s="262">
        <v>855</v>
      </c>
      <c r="D165" s="263"/>
      <c r="E165" s="267"/>
      <c r="F165" s="138"/>
      <c r="G165" s="194">
        <v>0.149175</v>
      </c>
      <c r="H165" s="195"/>
      <c r="I165" s="196">
        <v>7.2521000000000002E-2</v>
      </c>
      <c r="J165" s="197"/>
      <c r="K165" s="264" t="s">
        <v>136</v>
      </c>
      <c r="L165" s="265"/>
      <c r="M165" s="266" t="s">
        <v>136</v>
      </c>
      <c r="N165" s="267"/>
      <c r="O165" s="138"/>
      <c r="P165" s="194">
        <v>0.226662</v>
      </c>
      <c r="Q165" s="200"/>
      <c r="R165" s="196">
        <v>0.13996</v>
      </c>
      <c r="S165" s="197"/>
      <c r="T165" s="264" t="s">
        <v>136</v>
      </c>
      <c r="U165" s="265"/>
      <c r="V165" s="266" t="s">
        <v>136</v>
      </c>
    </row>
    <row r="166" spans="1:22" x14ac:dyDescent="0.25">
      <c r="A166" s="224"/>
      <c r="B166" s="261" t="s">
        <v>340</v>
      </c>
      <c r="C166" s="262">
        <v>856</v>
      </c>
      <c r="D166" s="263"/>
      <c r="F166" s="126"/>
      <c r="G166" s="194">
        <v>9.4179999999999993E-3</v>
      </c>
      <c r="H166" s="195"/>
      <c r="I166" s="196">
        <v>4.5789999999999997E-3</v>
      </c>
      <c r="J166" s="197"/>
      <c r="K166" s="264" t="s">
        <v>136</v>
      </c>
      <c r="L166" s="268"/>
      <c r="M166" s="266" t="s">
        <v>136</v>
      </c>
      <c r="O166" s="126"/>
      <c r="P166" s="194">
        <v>6.4800000000000003E-4</v>
      </c>
      <c r="Q166" s="195"/>
      <c r="R166" s="196">
        <v>4.0000000000000002E-4</v>
      </c>
      <c r="S166" s="197"/>
      <c r="T166" s="264" t="s">
        <v>136</v>
      </c>
      <c r="U166" s="268"/>
      <c r="V166" s="266" t="s">
        <v>136</v>
      </c>
    </row>
    <row r="167" spans="1:22" x14ac:dyDescent="0.25">
      <c r="A167" s="224"/>
      <c r="B167" s="261" t="s">
        <v>341</v>
      </c>
      <c r="C167" s="262">
        <v>858</v>
      </c>
      <c r="D167" s="263"/>
      <c r="E167" s="141"/>
      <c r="F167" s="138"/>
      <c r="G167" s="194">
        <v>8.2299999999999995E-4</v>
      </c>
      <c r="H167" s="195"/>
      <c r="I167" s="196">
        <v>4.0000000000000002E-4</v>
      </c>
      <c r="J167" s="197"/>
      <c r="K167" s="264" t="s">
        <v>136</v>
      </c>
      <c r="L167" s="268"/>
      <c r="M167" s="266" t="s">
        <v>136</v>
      </c>
      <c r="N167" s="141"/>
      <c r="O167" s="138"/>
      <c r="P167" s="194">
        <v>6.4800000000000003E-4</v>
      </c>
      <c r="Q167" s="195"/>
      <c r="R167" s="196">
        <v>4.0000000000000002E-4</v>
      </c>
      <c r="S167" s="197"/>
      <c r="T167" s="264" t="s">
        <v>136</v>
      </c>
      <c r="U167" s="268"/>
      <c r="V167" s="266" t="s">
        <v>136</v>
      </c>
    </row>
    <row r="168" spans="1:22" x14ac:dyDescent="0.25">
      <c r="A168" s="224"/>
      <c r="B168" s="261" t="s">
        <v>342</v>
      </c>
      <c r="C168" s="262">
        <v>862</v>
      </c>
      <c r="D168" s="263"/>
      <c r="F168" s="126"/>
      <c r="G168" s="194">
        <v>6.9150000000000001E-3</v>
      </c>
      <c r="H168" s="195"/>
      <c r="I168" s="196">
        <v>3.362E-3</v>
      </c>
      <c r="J168" s="197"/>
      <c r="K168" s="264" t="s">
        <v>136</v>
      </c>
      <c r="L168" s="268"/>
      <c r="M168" s="266" t="s">
        <v>136</v>
      </c>
      <c r="O168" s="126"/>
      <c r="P168" s="194">
        <v>6.4800000000000003E-4</v>
      </c>
      <c r="Q168" s="195"/>
      <c r="R168" s="196">
        <v>4.0000000000000002E-4</v>
      </c>
      <c r="S168" s="197"/>
      <c r="T168" s="264" t="s">
        <v>136</v>
      </c>
      <c r="U168" s="268"/>
      <c r="V168" s="266" t="s">
        <v>136</v>
      </c>
    </row>
    <row r="169" spans="1:22" x14ac:dyDescent="0.25">
      <c r="A169" s="224"/>
      <c r="B169" s="261" t="s">
        <v>343</v>
      </c>
      <c r="C169" s="262">
        <v>865</v>
      </c>
      <c r="D169" s="263"/>
      <c r="E169" s="141"/>
      <c r="F169" s="138"/>
      <c r="G169" s="194">
        <v>0.247729</v>
      </c>
      <c r="H169" s="195"/>
      <c r="I169" s="196">
        <v>0.120432</v>
      </c>
      <c r="J169" s="197"/>
      <c r="K169" s="264" t="s">
        <v>136</v>
      </c>
      <c r="L169" s="269"/>
      <c r="M169" s="266" t="s">
        <v>136</v>
      </c>
      <c r="N169" s="141"/>
      <c r="O169" s="138"/>
      <c r="P169" s="194">
        <v>0.52841400000000005</v>
      </c>
      <c r="Q169" s="195"/>
      <c r="R169" s="196">
        <v>0.32628699999999999</v>
      </c>
      <c r="S169" s="197"/>
      <c r="T169" s="264" t="s">
        <v>136</v>
      </c>
      <c r="U169" s="269"/>
      <c r="V169" s="266" t="s">
        <v>136</v>
      </c>
    </row>
    <row r="170" spans="1:22" x14ac:dyDescent="0.25">
      <c r="A170" s="224"/>
      <c r="B170" s="261" t="s">
        <v>344</v>
      </c>
      <c r="C170" s="262">
        <v>868</v>
      </c>
      <c r="D170" s="263"/>
      <c r="E170" s="141"/>
      <c r="F170" s="138"/>
      <c r="G170" s="194">
        <v>1.8079999999999999E-3</v>
      </c>
      <c r="H170" s="195"/>
      <c r="I170" s="196">
        <v>8.7900000000000001E-4</v>
      </c>
      <c r="J170" s="197"/>
      <c r="K170" s="264" t="s">
        <v>136</v>
      </c>
      <c r="L170" s="269"/>
      <c r="M170" s="266" t="s">
        <v>136</v>
      </c>
      <c r="N170" s="141"/>
      <c r="O170" s="138"/>
      <c r="P170" s="194">
        <v>6.4800000000000003E-4</v>
      </c>
      <c r="Q170" s="195"/>
      <c r="R170" s="196">
        <v>4.0000000000000002E-4</v>
      </c>
      <c r="S170" s="197"/>
      <c r="T170" s="264" t="s">
        <v>136</v>
      </c>
      <c r="U170" s="269"/>
      <c r="V170" s="266" t="s">
        <v>136</v>
      </c>
    </row>
    <row r="171" spans="1:22" x14ac:dyDescent="0.25">
      <c r="A171" s="224"/>
      <c r="B171" s="261" t="s">
        <v>345</v>
      </c>
      <c r="C171" s="262">
        <v>870</v>
      </c>
      <c r="D171" s="263"/>
      <c r="E171" s="141"/>
      <c r="F171" s="138"/>
      <c r="G171" s="194">
        <v>2.8472000000000001E-2</v>
      </c>
      <c r="H171" s="195"/>
      <c r="I171" s="196">
        <v>1.3842E-2</v>
      </c>
      <c r="J171" s="270"/>
      <c r="K171" s="264" t="s">
        <v>136</v>
      </c>
      <c r="L171" s="265"/>
      <c r="M171" s="266" t="s">
        <v>136</v>
      </c>
      <c r="N171" s="141"/>
      <c r="O171" s="138"/>
      <c r="P171" s="194">
        <v>6.4800000000000003E-4</v>
      </c>
      <c r="Q171" s="199"/>
      <c r="R171" s="196">
        <v>4.0000000000000002E-4</v>
      </c>
      <c r="S171" s="270"/>
      <c r="T171" s="264" t="s">
        <v>136</v>
      </c>
      <c r="U171" s="265"/>
      <c r="V171" s="266" t="s">
        <v>136</v>
      </c>
    </row>
    <row r="172" spans="1:22" x14ac:dyDescent="0.25">
      <c r="A172" s="224"/>
      <c r="B172" s="261" t="s">
        <v>346</v>
      </c>
      <c r="C172" s="262">
        <v>871</v>
      </c>
      <c r="D172" s="263"/>
      <c r="F172" s="126"/>
      <c r="G172" s="194">
        <v>9.2800000000000001E-3</v>
      </c>
      <c r="H172" s="195"/>
      <c r="I172" s="196">
        <v>4.5110000000000003E-3</v>
      </c>
      <c r="J172" s="197"/>
      <c r="K172" s="264" t="s">
        <v>136</v>
      </c>
      <c r="L172" s="268"/>
      <c r="M172" s="266" t="s">
        <v>136</v>
      </c>
      <c r="O172" s="126"/>
      <c r="P172" s="194">
        <v>6.4800000000000003E-4</v>
      </c>
      <c r="Q172" s="195"/>
      <c r="R172" s="196">
        <v>4.0000000000000002E-4</v>
      </c>
      <c r="S172" s="197"/>
      <c r="T172" s="264" t="s">
        <v>136</v>
      </c>
      <c r="U172" s="268"/>
      <c r="V172" s="266" t="s">
        <v>136</v>
      </c>
    </row>
    <row r="173" spans="1:22" x14ac:dyDescent="0.25">
      <c r="A173" s="224"/>
      <c r="B173" s="261" t="s">
        <v>654</v>
      </c>
      <c r="C173" s="262">
        <v>872</v>
      </c>
      <c r="D173" s="263"/>
      <c r="E173" s="141"/>
      <c r="F173" s="138"/>
      <c r="G173" s="194">
        <v>8.2299999999999995E-4</v>
      </c>
      <c r="H173" s="195"/>
      <c r="I173" s="196">
        <v>4.0000000000000002E-4</v>
      </c>
      <c r="J173" s="197"/>
      <c r="K173" s="264" t="s">
        <v>136</v>
      </c>
      <c r="L173" s="265"/>
      <c r="M173" s="266" t="s">
        <v>136</v>
      </c>
      <c r="N173" s="141"/>
      <c r="O173" s="138"/>
      <c r="P173" s="194">
        <v>6.4800000000000003E-4</v>
      </c>
      <c r="Q173" s="195"/>
      <c r="R173" s="196">
        <v>4.0000000000000002E-4</v>
      </c>
      <c r="S173" s="197"/>
      <c r="T173" s="264" t="s">
        <v>136</v>
      </c>
      <c r="U173" s="265"/>
      <c r="V173" s="266" t="s">
        <v>136</v>
      </c>
    </row>
    <row r="174" spans="1:22" x14ac:dyDescent="0.25">
      <c r="B174" s="261" t="s">
        <v>347</v>
      </c>
      <c r="C174" s="262">
        <v>873</v>
      </c>
      <c r="D174" s="263"/>
      <c r="E174" s="141"/>
      <c r="F174" s="138"/>
      <c r="G174" s="194">
        <v>3.4185E-2</v>
      </c>
      <c r="H174" s="195"/>
      <c r="I174" s="196">
        <v>1.6618999999999998E-2</v>
      </c>
      <c r="J174" s="197"/>
      <c r="K174" s="264" t="s">
        <v>136</v>
      </c>
      <c r="L174" s="265"/>
      <c r="M174" s="266" t="s">
        <v>136</v>
      </c>
      <c r="N174" s="141"/>
      <c r="O174" s="138"/>
      <c r="P174" s="194">
        <v>6.4800000000000003E-4</v>
      </c>
      <c r="Q174" s="195"/>
      <c r="R174" s="196">
        <v>4.0000000000000002E-4</v>
      </c>
      <c r="S174" s="197"/>
      <c r="T174" s="264" t="s">
        <v>136</v>
      </c>
      <c r="U174" s="265"/>
      <c r="V174" s="266" t="s">
        <v>136</v>
      </c>
    </row>
    <row r="175" spans="1:22" x14ac:dyDescent="0.25">
      <c r="B175" s="261" t="s">
        <v>348</v>
      </c>
      <c r="C175" s="262">
        <v>876</v>
      </c>
      <c r="D175" s="263"/>
      <c r="E175" s="141"/>
      <c r="F175" s="138"/>
      <c r="G175" s="194">
        <v>0.154449</v>
      </c>
      <c r="H175" s="195"/>
      <c r="I175" s="196">
        <v>7.5084999999999999E-2</v>
      </c>
      <c r="J175" s="197"/>
      <c r="K175" s="264" t="s">
        <v>136</v>
      </c>
      <c r="L175" s="265"/>
      <c r="M175" s="266" t="s">
        <v>136</v>
      </c>
      <c r="N175" s="141"/>
      <c r="O175" s="138"/>
      <c r="P175" s="194">
        <v>6.4800000000000003E-4</v>
      </c>
      <c r="Q175" s="195"/>
      <c r="R175" s="196">
        <v>4.0000000000000002E-4</v>
      </c>
      <c r="S175" s="197"/>
      <c r="T175" s="264" t="s">
        <v>136</v>
      </c>
      <c r="U175" s="265"/>
      <c r="V175" s="266" t="s">
        <v>136</v>
      </c>
    </row>
    <row r="176" spans="1:22" x14ac:dyDescent="0.25">
      <c r="B176" s="261" t="s">
        <v>349</v>
      </c>
      <c r="C176" s="262">
        <v>879</v>
      </c>
      <c r="D176" s="263"/>
      <c r="E176" s="141"/>
      <c r="F176" s="138"/>
      <c r="G176" s="194">
        <v>4.333E-3</v>
      </c>
      <c r="H176" s="195"/>
      <c r="I176" s="196">
        <v>2.1059999999999998E-3</v>
      </c>
      <c r="J176" s="197"/>
      <c r="K176" s="264" t="s">
        <v>136</v>
      </c>
      <c r="L176" s="265"/>
      <c r="M176" s="266" t="s">
        <v>136</v>
      </c>
      <c r="N176" s="141"/>
      <c r="O176" s="138"/>
      <c r="P176" s="194">
        <v>6.4800000000000003E-4</v>
      </c>
      <c r="Q176" s="195"/>
      <c r="R176" s="196">
        <v>4.0000000000000002E-4</v>
      </c>
      <c r="S176" s="197"/>
      <c r="T176" s="264" t="s">
        <v>136</v>
      </c>
      <c r="U176" s="265"/>
      <c r="V176" s="266" t="s">
        <v>136</v>
      </c>
    </row>
    <row r="177" spans="2:22" customFormat="1" x14ac:dyDescent="0.25">
      <c r="B177" s="261" t="s">
        <v>350</v>
      </c>
      <c r="C177" s="262">
        <v>881</v>
      </c>
      <c r="D177" s="263"/>
      <c r="E177" s="141"/>
      <c r="F177" s="138"/>
      <c r="G177" s="194">
        <v>0.213285</v>
      </c>
      <c r="H177" s="195"/>
      <c r="I177" s="196">
        <v>0.103688</v>
      </c>
      <c r="J177" s="197"/>
      <c r="K177" s="264" t="s">
        <v>136</v>
      </c>
      <c r="L177" s="265"/>
      <c r="M177" s="266" t="s">
        <v>136</v>
      </c>
      <c r="N177" s="141"/>
      <c r="O177" s="138"/>
      <c r="P177" s="194" t="s">
        <v>136</v>
      </c>
      <c r="Q177" s="195"/>
      <c r="R177" s="196" t="s">
        <v>136</v>
      </c>
      <c r="S177" s="197"/>
      <c r="T177" s="264" t="s">
        <v>136</v>
      </c>
      <c r="U177" s="265"/>
      <c r="V177" s="266" t="s">
        <v>136</v>
      </c>
    </row>
    <row r="178" spans="2:22" customFormat="1" x14ac:dyDescent="0.25">
      <c r="B178" s="261" t="s">
        <v>351</v>
      </c>
      <c r="C178" s="262">
        <v>882</v>
      </c>
      <c r="D178" s="263">
        <v>490</v>
      </c>
      <c r="E178" s="141"/>
      <c r="F178" s="138"/>
      <c r="G178" s="194"/>
      <c r="H178" s="195"/>
      <c r="I178" s="196" t="s">
        <v>2</v>
      </c>
      <c r="J178" s="197"/>
      <c r="K178" s="264" t="s">
        <v>136</v>
      </c>
      <c r="L178" s="265"/>
      <c r="M178" s="266" t="s">
        <v>136</v>
      </c>
      <c r="N178" s="141"/>
      <c r="O178" s="138"/>
      <c r="P178" s="194"/>
      <c r="Q178" s="195"/>
      <c r="R178" s="196" t="s">
        <v>136</v>
      </c>
      <c r="S178" s="197"/>
      <c r="T178" s="264" t="s">
        <v>136</v>
      </c>
      <c r="U178" s="265"/>
      <c r="V178" s="266" t="s">
        <v>136</v>
      </c>
    </row>
    <row r="179" spans="2:22" customFormat="1" x14ac:dyDescent="0.25">
      <c r="B179" s="261" t="s">
        <v>352</v>
      </c>
      <c r="C179" s="262">
        <v>883</v>
      </c>
      <c r="D179" s="263"/>
      <c r="E179" s="141"/>
      <c r="F179" s="138"/>
      <c r="G179" s="194">
        <v>1.3069000000000001E-2</v>
      </c>
      <c r="H179" s="195"/>
      <c r="I179" s="196">
        <v>6.3530000000000001E-3</v>
      </c>
      <c r="J179" s="197"/>
      <c r="K179" s="264" t="s">
        <v>136</v>
      </c>
      <c r="L179" s="265"/>
      <c r="M179" s="266" t="s">
        <v>136</v>
      </c>
      <c r="N179" s="141"/>
      <c r="O179" s="138"/>
      <c r="P179" s="194">
        <v>6.4800000000000003E-4</v>
      </c>
      <c r="Q179" s="195"/>
      <c r="R179" s="196">
        <v>4.0000000000000002E-4</v>
      </c>
      <c r="S179" s="197"/>
      <c r="T179" s="264" t="s">
        <v>136</v>
      </c>
      <c r="U179" s="265"/>
      <c r="V179" s="266" t="s">
        <v>136</v>
      </c>
    </row>
    <row r="180" spans="2:22" customFormat="1" x14ac:dyDescent="0.25">
      <c r="B180" s="261" t="s">
        <v>353</v>
      </c>
      <c r="C180" s="262">
        <v>885</v>
      </c>
      <c r="D180" s="263"/>
      <c r="E180" s="141"/>
      <c r="F180" s="138"/>
      <c r="G180" s="194">
        <v>3.5485999999999997E-2</v>
      </c>
      <c r="H180" s="195"/>
      <c r="I180" s="196">
        <v>1.7250999999999999E-2</v>
      </c>
      <c r="J180" s="197"/>
      <c r="K180" s="264" t="s">
        <v>136</v>
      </c>
      <c r="L180" s="265"/>
      <c r="M180" s="266" t="s">
        <v>136</v>
      </c>
      <c r="N180" s="141"/>
      <c r="O180" s="138"/>
      <c r="P180" s="194" t="s">
        <v>136</v>
      </c>
      <c r="Q180" s="195"/>
      <c r="R180" s="196" t="s">
        <v>136</v>
      </c>
      <c r="S180" s="197"/>
      <c r="T180" s="264" t="s">
        <v>136</v>
      </c>
      <c r="U180" s="265"/>
      <c r="V180" s="266" t="s">
        <v>136</v>
      </c>
    </row>
    <row r="181" spans="2:22" customFormat="1" x14ac:dyDescent="0.25">
      <c r="B181" s="261" t="s">
        <v>354</v>
      </c>
      <c r="C181" s="262">
        <v>886</v>
      </c>
      <c r="D181" s="263"/>
      <c r="E181" s="141"/>
      <c r="F181" s="138"/>
      <c r="G181" s="194">
        <v>1.9809E-2</v>
      </c>
      <c r="H181" s="195"/>
      <c r="I181" s="196">
        <v>9.6299999999999997E-3</v>
      </c>
      <c r="J181" s="197"/>
      <c r="K181" s="264" t="s">
        <v>136</v>
      </c>
      <c r="L181" s="265"/>
      <c r="M181" s="266" t="s">
        <v>136</v>
      </c>
      <c r="N181" s="141"/>
      <c r="O181" s="138"/>
      <c r="P181" s="194" t="s">
        <v>136</v>
      </c>
      <c r="Q181" s="195"/>
      <c r="R181" s="196" t="s">
        <v>136</v>
      </c>
      <c r="S181" s="197"/>
      <c r="T181" s="264" t="s">
        <v>136</v>
      </c>
      <c r="U181" s="265"/>
      <c r="V181" s="266" t="s">
        <v>136</v>
      </c>
    </row>
    <row r="182" spans="2:22" customFormat="1" x14ac:dyDescent="0.25">
      <c r="B182" s="261" t="s">
        <v>356</v>
      </c>
      <c r="C182" s="262">
        <v>889</v>
      </c>
      <c r="D182" s="263"/>
      <c r="E182" s="141"/>
      <c r="F182" s="138"/>
      <c r="G182" s="194">
        <v>5.2299999999999999E-2</v>
      </c>
      <c r="H182" s="195"/>
      <c r="I182" s="196">
        <v>2.5425E-2</v>
      </c>
      <c r="J182" s="197"/>
      <c r="K182" s="264" t="s">
        <v>136</v>
      </c>
      <c r="L182" s="265"/>
      <c r="M182" s="266" t="s">
        <v>136</v>
      </c>
      <c r="N182" s="141"/>
      <c r="O182" s="138"/>
      <c r="P182" s="194" t="s">
        <v>136</v>
      </c>
      <c r="Q182" s="195"/>
      <c r="R182" s="196" t="s">
        <v>136</v>
      </c>
      <c r="S182" s="197"/>
      <c r="T182" s="264" t="s">
        <v>136</v>
      </c>
      <c r="U182" s="265"/>
      <c r="V182" s="266" t="s">
        <v>136</v>
      </c>
    </row>
    <row r="183" spans="2:22" customFormat="1" x14ac:dyDescent="0.25">
      <c r="B183" s="261" t="s">
        <v>357</v>
      </c>
      <c r="C183" s="262">
        <v>894</v>
      </c>
      <c r="D183" s="263"/>
      <c r="E183" s="141"/>
      <c r="F183" s="138"/>
      <c r="G183" s="194">
        <v>8.2299999999999995E-4</v>
      </c>
      <c r="H183" s="195"/>
      <c r="I183" s="196">
        <v>4.0000000000000002E-4</v>
      </c>
      <c r="J183" s="197"/>
      <c r="K183" s="264" t="s">
        <v>136</v>
      </c>
      <c r="L183" s="265"/>
      <c r="M183" s="266" t="s">
        <v>136</v>
      </c>
      <c r="N183" s="141"/>
      <c r="O183" s="138"/>
      <c r="P183" s="194">
        <v>1.72E-3</v>
      </c>
      <c r="Q183" s="195"/>
      <c r="R183" s="196">
        <v>1.062E-3</v>
      </c>
      <c r="S183" s="197"/>
      <c r="T183" s="264" t="s">
        <v>136</v>
      </c>
      <c r="U183" s="265"/>
      <c r="V183" s="266" t="s">
        <v>136</v>
      </c>
    </row>
    <row r="184" spans="2:22" customFormat="1" x14ac:dyDescent="0.25">
      <c r="B184" s="261" t="s">
        <v>358</v>
      </c>
      <c r="C184" s="262">
        <v>895</v>
      </c>
      <c r="D184" s="263"/>
      <c r="E184" s="141"/>
      <c r="F184" s="138"/>
      <c r="G184" s="194">
        <v>1.6683E-2</v>
      </c>
      <c r="H184" s="195"/>
      <c r="I184" s="196">
        <v>8.1099999999999992E-3</v>
      </c>
      <c r="J184" s="197"/>
      <c r="K184" s="264" t="s">
        <v>136</v>
      </c>
      <c r="L184" s="265"/>
      <c r="M184" s="266" t="s">
        <v>136</v>
      </c>
      <c r="N184" s="141"/>
      <c r="O184" s="138"/>
      <c r="P184" s="194">
        <v>6.4800000000000003E-4</v>
      </c>
      <c r="Q184" s="195"/>
      <c r="R184" s="196">
        <v>4.0000000000000002E-4</v>
      </c>
      <c r="S184" s="197"/>
      <c r="T184" s="264" t="s">
        <v>136</v>
      </c>
      <c r="U184" s="265"/>
      <c r="V184" s="266" t="s">
        <v>136</v>
      </c>
    </row>
    <row r="185" spans="2:22" customFormat="1" x14ac:dyDescent="0.25">
      <c r="B185" s="261" t="s">
        <v>359</v>
      </c>
      <c r="C185" s="262">
        <v>896</v>
      </c>
      <c r="D185" s="263"/>
      <c r="E185" s="141"/>
      <c r="F185" s="138"/>
      <c r="G185" s="194">
        <v>1.588E-3</v>
      </c>
      <c r="H185" s="195"/>
      <c r="I185" s="196">
        <v>7.7200000000000001E-4</v>
      </c>
      <c r="J185" s="197"/>
      <c r="K185" s="264" t="s">
        <v>136</v>
      </c>
      <c r="L185" s="265"/>
      <c r="M185" s="266" t="s">
        <v>136</v>
      </c>
      <c r="N185" s="141"/>
      <c r="O185" s="138"/>
      <c r="P185" s="194">
        <v>6.4800000000000003E-4</v>
      </c>
      <c r="Q185" s="195"/>
      <c r="R185" s="196">
        <v>4.0000000000000002E-4</v>
      </c>
      <c r="S185" s="197"/>
      <c r="T185" s="264" t="s">
        <v>136</v>
      </c>
      <c r="U185" s="265"/>
      <c r="V185" s="266" t="s">
        <v>136</v>
      </c>
    </row>
    <row r="186" spans="2:22" customFormat="1" x14ac:dyDescent="0.25">
      <c r="B186" s="261" t="s">
        <v>360</v>
      </c>
      <c r="C186" s="262">
        <v>899</v>
      </c>
      <c r="D186" s="263"/>
      <c r="E186" s="141"/>
      <c r="F186" s="138"/>
      <c r="G186" s="194">
        <v>8.2299999999999995E-4</v>
      </c>
      <c r="H186" s="195"/>
      <c r="I186" s="196">
        <v>4.0000000000000002E-4</v>
      </c>
      <c r="J186" s="197"/>
      <c r="K186" s="264" t="s">
        <v>136</v>
      </c>
      <c r="L186" s="265"/>
      <c r="M186" s="266" t="s">
        <v>136</v>
      </c>
      <c r="N186" s="141"/>
      <c r="O186" s="138"/>
      <c r="P186" s="194">
        <v>6.4800000000000003E-4</v>
      </c>
      <c r="Q186" s="195"/>
      <c r="R186" s="196">
        <v>4.0000000000000002E-4</v>
      </c>
      <c r="S186" s="197"/>
      <c r="T186" s="264" t="s">
        <v>136</v>
      </c>
      <c r="U186" s="265"/>
      <c r="V186" s="266" t="s">
        <v>136</v>
      </c>
    </row>
    <row r="187" spans="2:22" x14ac:dyDescent="0.25">
      <c r="B187" s="261" t="s">
        <v>361</v>
      </c>
      <c r="C187" s="262">
        <v>955</v>
      </c>
      <c r="D187" s="263"/>
      <c r="E187" s="141"/>
      <c r="F187" s="138"/>
      <c r="G187" s="194">
        <v>7.2744000000000003E-2</v>
      </c>
      <c r="H187" s="195"/>
      <c r="I187" s="196">
        <v>3.5364E-2</v>
      </c>
      <c r="J187" s="197"/>
      <c r="K187" s="264" t="s">
        <v>136</v>
      </c>
      <c r="L187" s="265"/>
      <c r="M187" s="266" t="s">
        <v>136</v>
      </c>
      <c r="N187" s="141"/>
      <c r="O187" s="138"/>
      <c r="P187" s="194" t="s">
        <v>136</v>
      </c>
      <c r="Q187" s="195"/>
      <c r="R187" s="196" t="s">
        <v>136</v>
      </c>
      <c r="S187" s="197"/>
      <c r="T187" s="264" t="s">
        <v>136</v>
      </c>
      <c r="U187" s="265"/>
      <c r="V187" s="266" t="s">
        <v>136</v>
      </c>
    </row>
  </sheetData>
  <mergeCells count="13">
    <mergeCell ref="B11:C11"/>
    <mergeCell ref="G11:H11"/>
    <mergeCell ref="K11:L11"/>
    <mergeCell ref="P11:Q11"/>
    <mergeCell ref="T11:U11"/>
    <mergeCell ref="G5:M6"/>
    <mergeCell ref="P5:T5"/>
    <mergeCell ref="U5:V7"/>
    <mergeCell ref="P6:T6"/>
    <mergeCell ref="G8:G9"/>
    <mergeCell ref="K8:K9"/>
    <mergeCell ref="P8:P9"/>
    <mergeCell ref="T8:T9"/>
  </mergeCells>
  <pageMargins left="0.70866141732283472" right="0.70866141732283472" top="0.78740157480314965" bottom="0.78740157480314965" header="0.31496062992125984" footer="0.31496062992125984"/>
  <pageSetup paperSize="9" scale="66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6"/>
  <sheetViews>
    <sheetView workbookViewId="0">
      <selection activeCell="I13" sqref="I13"/>
    </sheetView>
  </sheetViews>
  <sheetFormatPr baseColWidth="10" defaultRowHeight="15" x14ac:dyDescent="0.25"/>
  <cols>
    <col min="1" max="1" width="5.42578125" style="202" customWidth="1"/>
    <col min="2" max="2" width="15.140625" style="67" customWidth="1"/>
    <col min="3" max="3" width="5.7109375" style="68" customWidth="1"/>
    <col min="4" max="4" width="5.7109375" style="69" customWidth="1"/>
    <col min="5" max="5" width="1.140625" style="67" customWidth="1"/>
    <col min="6" max="6" width="1.140625" style="70" customWidth="1"/>
    <col min="7" max="7" width="10.42578125" style="70" customWidth="1"/>
    <col min="8" max="8" width="1.7109375" style="70" customWidth="1"/>
    <col min="9" max="9" width="10.42578125" style="70" customWidth="1"/>
    <col min="10" max="10" width="1.7109375" style="70" customWidth="1"/>
    <col min="11" max="11" width="10.42578125" style="71" customWidth="1"/>
    <col min="12" max="12" width="1.7109375" style="70" customWidth="1"/>
    <col min="13" max="13" width="10.42578125" style="70" customWidth="1"/>
    <col min="14" max="14" width="1.140625" style="67" customWidth="1"/>
    <col min="15" max="15" width="1.140625" style="70" customWidth="1"/>
    <col min="16" max="16" width="10.42578125" style="70" customWidth="1"/>
    <col min="17" max="17" width="1.7109375" style="70" customWidth="1"/>
    <col min="18" max="18" width="10.85546875" style="70" bestFit="1" customWidth="1"/>
    <col min="19" max="19" width="1.7109375" style="70" customWidth="1"/>
    <col min="20" max="20" width="10.42578125" style="71" customWidth="1"/>
    <col min="21" max="21" width="1.7109375" style="70" customWidth="1"/>
    <col min="22" max="22" width="11.5703125" style="70" customWidth="1"/>
  </cols>
  <sheetData>
    <row r="1" spans="1:22" x14ac:dyDescent="0.25">
      <c r="V1" s="151">
        <v>511</v>
      </c>
    </row>
    <row r="2" spans="1:22" ht="18" x14ac:dyDescent="0.25">
      <c r="B2" s="387" t="s">
        <v>668</v>
      </c>
      <c r="V2" s="246">
        <v>41974</v>
      </c>
    </row>
    <row r="5" spans="1:22" ht="15.75" customHeight="1" x14ac:dyDescent="0.25">
      <c r="A5" s="91" t="s">
        <v>26</v>
      </c>
      <c r="C5" s="247" t="s">
        <v>393</v>
      </c>
      <c r="E5" s="248" t="s">
        <v>2</v>
      </c>
      <c r="F5" s="77"/>
      <c r="G5" s="415" t="s">
        <v>27</v>
      </c>
      <c r="H5" s="415"/>
      <c r="I5" s="415"/>
      <c r="J5" s="415"/>
      <c r="K5" s="415"/>
      <c r="L5" s="415"/>
      <c r="M5" s="415"/>
      <c r="N5" s="248" t="s">
        <v>2</v>
      </c>
      <c r="O5" s="77"/>
      <c r="P5" s="416" t="s">
        <v>394</v>
      </c>
      <c r="Q5" s="416"/>
      <c r="R5" s="416"/>
      <c r="S5" s="416"/>
      <c r="T5" s="416"/>
      <c r="U5" s="417" t="s">
        <v>608</v>
      </c>
      <c r="V5" s="417"/>
    </row>
    <row r="6" spans="1:22" ht="15.75" x14ac:dyDescent="0.25">
      <c r="A6" s="249"/>
      <c r="B6" s="249"/>
      <c r="C6" s="250" t="s">
        <v>395</v>
      </c>
      <c r="D6" s="251"/>
      <c r="E6" s="252" t="s">
        <v>2</v>
      </c>
      <c r="F6" s="253"/>
      <c r="G6" s="415"/>
      <c r="H6" s="415"/>
      <c r="I6" s="415"/>
      <c r="J6" s="415"/>
      <c r="K6" s="415"/>
      <c r="L6" s="415"/>
      <c r="M6" s="415"/>
      <c r="N6" s="252" t="s">
        <v>2</v>
      </c>
      <c r="O6" s="253"/>
      <c r="P6" s="416" t="s">
        <v>396</v>
      </c>
      <c r="Q6" s="416"/>
      <c r="R6" s="416"/>
      <c r="S6" s="416"/>
      <c r="T6" s="416"/>
      <c r="U6" s="417"/>
      <c r="V6" s="417"/>
    </row>
    <row r="7" spans="1:22" ht="18" x14ac:dyDescent="0.25">
      <c r="A7" s="249"/>
      <c r="B7" s="249"/>
      <c r="C7" s="250"/>
      <c r="D7" s="251"/>
      <c r="E7" s="252"/>
      <c r="F7" s="253"/>
      <c r="G7" s="254"/>
      <c r="H7" s="254"/>
      <c r="I7" s="254"/>
      <c r="J7" s="254"/>
      <c r="K7" s="254"/>
      <c r="L7" s="254"/>
      <c r="M7" s="254"/>
      <c r="N7" s="252"/>
      <c r="O7" s="253"/>
      <c r="P7" s="255"/>
      <c r="Q7" s="256"/>
      <c r="R7" s="256"/>
      <c r="S7" s="256"/>
      <c r="T7" s="256"/>
      <c r="U7" s="417"/>
      <c r="V7" s="417"/>
    </row>
    <row r="8" spans="1:22" x14ac:dyDescent="0.25">
      <c r="A8" s="91" t="s">
        <v>2</v>
      </c>
      <c r="B8" s="81"/>
      <c r="C8" s="257"/>
      <c r="D8" s="101"/>
      <c r="E8" s="84"/>
      <c r="F8" s="106"/>
      <c r="G8" s="408" t="s">
        <v>147</v>
      </c>
      <c r="H8" s="93" t="s">
        <v>397</v>
      </c>
      <c r="I8" s="82"/>
      <c r="J8" s="105"/>
      <c r="K8" s="409" t="s">
        <v>149</v>
      </c>
      <c r="L8" s="93" t="s">
        <v>398</v>
      </c>
      <c r="M8" s="103"/>
      <c r="N8" s="84"/>
      <c r="O8" s="106"/>
      <c r="P8" s="408" t="s">
        <v>147</v>
      </c>
      <c r="Q8" s="93" t="s">
        <v>399</v>
      </c>
      <c r="R8" s="82"/>
      <c r="S8" s="105"/>
      <c r="T8" s="409" t="s">
        <v>149</v>
      </c>
      <c r="U8" s="93" t="s">
        <v>400</v>
      </c>
      <c r="V8" s="103"/>
    </row>
    <row r="9" spans="1:22" x14ac:dyDescent="0.25">
      <c r="B9" s="84"/>
      <c r="C9" s="257"/>
      <c r="D9" s="101"/>
      <c r="E9" s="84"/>
      <c r="F9" s="111"/>
      <c r="G9" s="408"/>
      <c r="H9" s="93" t="s">
        <v>401</v>
      </c>
      <c r="I9" s="82"/>
      <c r="J9" s="105"/>
      <c r="K9" s="409"/>
      <c r="L9" s="93" t="s">
        <v>402</v>
      </c>
      <c r="M9" s="103"/>
      <c r="N9" s="84"/>
      <c r="O9" s="111"/>
      <c r="P9" s="408"/>
      <c r="Q9" s="93" t="s">
        <v>403</v>
      </c>
      <c r="R9" s="82"/>
      <c r="S9" s="105"/>
      <c r="T9" s="409"/>
      <c r="U9" s="93" t="s">
        <v>404</v>
      </c>
      <c r="V9" s="103"/>
    </row>
    <row r="10" spans="1:22" ht="15.75" thickBot="1" x14ac:dyDescent="0.3">
      <c r="A10" s="233"/>
      <c r="B10" s="99"/>
      <c r="C10" s="100"/>
      <c r="D10" s="101"/>
      <c r="E10"/>
      <c r="F10" s="120"/>
      <c r="G10" s="103"/>
      <c r="H10" s="104"/>
      <c r="I10" s="103"/>
      <c r="J10" s="105"/>
      <c r="K10" s="103"/>
      <c r="L10" s="104"/>
      <c r="M10" s="103"/>
      <c r="N10"/>
      <c r="O10" s="120"/>
      <c r="P10" s="103"/>
      <c r="Q10" s="104"/>
      <c r="R10" s="103"/>
      <c r="S10" s="105"/>
      <c r="T10" s="103"/>
      <c r="U10" s="104"/>
      <c r="V10" s="103"/>
    </row>
    <row r="11" spans="1:22" ht="24.75" customHeight="1" thickBot="1" x14ac:dyDescent="0.3">
      <c r="A11" s="258"/>
      <c r="B11" s="418" t="s">
        <v>129</v>
      </c>
      <c r="C11" s="419"/>
      <c r="D11" s="160" t="s">
        <v>2</v>
      </c>
      <c r="E11" s="259"/>
      <c r="F11" s="126"/>
      <c r="G11" s="403" t="s">
        <v>130</v>
      </c>
      <c r="H11" s="412"/>
      <c r="I11" s="112" t="s">
        <v>131</v>
      </c>
      <c r="J11" s="162"/>
      <c r="K11" s="403" t="s">
        <v>132</v>
      </c>
      <c r="L11" s="412"/>
      <c r="M11" s="112" t="s">
        <v>131</v>
      </c>
      <c r="N11" s="259"/>
      <c r="O11" s="126"/>
      <c r="P11" s="403" t="s">
        <v>130</v>
      </c>
      <c r="Q11" s="412"/>
      <c r="R11" s="112" t="s">
        <v>131</v>
      </c>
      <c r="S11" s="162"/>
      <c r="T11" s="403" t="s">
        <v>132</v>
      </c>
      <c r="U11" s="412"/>
      <c r="V11" s="112" t="s">
        <v>131</v>
      </c>
    </row>
    <row r="12" spans="1:22" x14ac:dyDescent="0.25">
      <c r="A12" s="221"/>
      <c r="B12" s="115" t="s">
        <v>2</v>
      </c>
      <c r="C12" s="116" t="s">
        <v>2</v>
      </c>
      <c r="D12" s="116"/>
      <c r="E12" s="141"/>
      <c r="F12" s="260"/>
      <c r="H12" s="118"/>
      <c r="I12" s="121" t="s">
        <v>2</v>
      </c>
      <c r="J12" s="150"/>
      <c r="L12" s="118"/>
      <c r="M12" s="121" t="s">
        <v>2</v>
      </c>
      <c r="N12" s="141"/>
      <c r="O12" s="260"/>
      <c r="Q12" s="118"/>
      <c r="R12" s="121" t="s">
        <v>2</v>
      </c>
      <c r="S12" s="150"/>
      <c r="U12" s="118"/>
      <c r="V12" s="121" t="s">
        <v>2</v>
      </c>
    </row>
    <row r="13" spans="1:22" x14ac:dyDescent="0.25">
      <c r="A13" s="221"/>
      <c r="B13" s="122">
        <v>160</v>
      </c>
      <c r="D13" s="123" t="s">
        <v>4</v>
      </c>
      <c r="E13" s="141"/>
      <c r="F13" s="138"/>
      <c r="G13" s="125" t="s">
        <v>133</v>
      </c>
      <c r="I13" s="388" t="str">
        <f>COUNT(I14:I500)&amp;" TU/ET"</f>
        <v>162 TU/ET</v>
      </c>
      <c r="K13" s="125" t="s">
        <v>133</v>
      </c>
      <c r="M13" s="122" t="str">
        <f>COUNT(M14:M500)&amp;" TU/ET"</f>
        <v>36 TU/ET</v>
      </c>
      <c r="N13" s="141"/>
      <c r="O13" s="138"/>
      <c r="P13" s="125" t="s">
        <v>133</v>
      </c>
      <c r="R13" s="122" t="str">
        <f>COUNT(R14:R500)&amp;" TU/ET"</f>
        <v>141 TU/ET</v>
      </c>
      <c r="T13" s="125" t="s">
        <v>133</v>
      </c>
      <c r="V13" s="122" t="str">
        <f>COUNT(V14:V500)&amp;" TU/ET"</f>
        <v>36 TU/ET</v>
      </c>
    </row>
    <row r="14" spans="1:22" x14ac:dyDescent="0.25">
      <c r="A14" s="224"/>
      <c r="B14" s="261" t="s">
        <v>158</v>
      </c>
      <c r="C14" s="262">
        <v>11</v>
      </c>
      <c r="D14" s="263"/>
      <c r="E14" s="141"/>
      <c r="F14" s="138"/>
      <c r="G14" s="194">
        <v>100</v>
      </c>
      <c r="H14" s="195"/>
      <c r="I14" s="196">
        <v>42.937516000000002</v>
      </c>
      <c r="J14" s="197"/>
      <c r="K14" s="264">
        <v>100</v>
      </c>
      <c r="L14" s="265"/>
      <c r="M14" s="266">
        <v>42.335903999999999</v>
      </c>
      <c r="N14" s="141"/>
      <c r="O14" s="138"/>
      <c r="P14" s="194">
        <v>100</v>
      </c>
      <c r="Q14" s="195"/>
      <c r="R14" s="196">
        <v>64.316032000000007</v>
      </c>
      <c r="S14" s="197"/>
      <c r="T14" s="264">
        <v>100</v>
      </c>
      <c r="U14" s="265"/>
      <c r="V14" s="266">
        <v>64.659470999999996</v>
      </c>
    </row>
    <row r="15" spans="1:22" x14ac:dyDescent="0.25">
      <c r="A15" s="224"/>
      <c r="B15" s="261" t="s">
        <v>159</v>
      </c>
      <c r="C15" s="262">
        <v>22</v>
      </c>
      <c r="D15" s="263"/>
      <c r="E15" s="141"/>
      <c r="F15" s="138"/>
      <c r="G15" s="194">
        <v>0.43804999999999999</v>
      </c>
      <c r="H15" s="195"/>
      <c r="I15" s="196">
        <v>0.18808800000000001</v>
      </c>
      <c r="J15" s="197"/>
      <c r="K15" s="264">
        <v>0.58772000000000002</v>
      </c>
      <c r="L15" s="265"/>
      <c r="M15" s="266">
        <v>0.24881700000000001</v>
      </c>
      <c r="N15" s="141"/>
      <c r="O15" s="138"/>
      <c r="P15" s="194">
        <v>0.10151300000000001</v>
      </c>
      <c r="Q15" s="195"/>
      <c r="R15" s="196">
        <v>6.5289E-2</v>
      </c>
      <c r="S15" s="197"/>
      <c r="T15" s="264">
        <v>3.0899999999999998E-4</v>
      </c>
      <c r="U15" s="265"/>
      <c r="V15" s="266">
        <v>2.0000000000000001E-4</v>
      </c>
    </row>
    <row r="16" spans="1:22" x14ac:dyDescent="0.25">
      <c r="A16" s="224"/>
      <c r="B16" s="261" t="s">
        <v>160</v>
      </c>
      <c r="C16" s="262">
        <v>23</v>
      </c>
      <c r="D16" s="263"/>
      <c r="E16" s="141"/>
      <c r="F16" s="138"/>
      <c r="G16" s="194">
        <v>0.13658100000000001</v>
      </c>
      <c r="H16" s="195"/>
      <c r="I16" s="196">
        <v>5.8644000000000002E-2</v>
      </c>
      <c r="J16" s="197"/>
      <c r="K16" s="264" t="s">
        <v>2</v>
      </c>
      <c r="L16" s="265"/>
      <c r="M16" s="266" t="s">
        <v>2</v>
      </c>
      <c r="N16" s="141"/>
      <c r="O16" s="138"/>
      <c r="P16" s="194">
        <v>3.1652E-2</v>
      </c>
      <c r="Q16" s="195"/>
      <c r="R16" s="196">
        <v>2.0357E-2</v>
      </c>
      <c r="S16" s="197"/>
      <c r="T16" s="264" t="s">
        <v>136</v>
      </c>
      <c r="U16" s="265"/>
      <c r="V16" s="266" t="s">
        <v>136</v>
      </c>
    </row>
    <row r="17" spans="1:22" x14ac:dyDescent="0.25">
      <c r="A17" s="224"/>
      <c r="B17" s="261" t="s">
        <v>161</v>
      </c>
      <c r="C17" s="262">
        <v>24</v>
      </c>
      <c r="D17" s="263"/>
      <c r="F17" s="126"/>
      <c r="G17" s="194">
        <v>0.172401</v>
      </c>
      <c r="H17" s="195"/>
      <c r="I17" s="196">
        <v>7.4024999999999994E-2</v>
      </c>
      <c r="J17" s="197"/>
      <c r="K17" s="264" t="s">
        <v>2</v>
      </c>
      <c r="L17" s="265"/>
      <c r="M17" s="266" t="s">
        <v>2</v>
      </c>
      <c r="N17" s="141"/>
      <c r="O17" s="138"/>
      <c r="P17" s="194">
        <v>3.9952000000000001E-2</v>
      </c>
      <c r="Q17" s="195"/>
      <c r="R17" s="196">
        <v>2.5696E-2</v>
      </c>
      <c r="S17" s="197"/>
      <c r="T17" s="264" t="s">
        <v>136</v>
      </c>
      <c r="U17" s="265"/>
      <c r="V17" s="266" t="s">
        <v>136</v>
      </c>
    </row>
    <row r="18" spans="1:22" x14ac:dyDescent="0.25">
      <c r="A18" s="224"/>
      <c r="B18" s="261" t="s">
        <v>162</v>
      </c>
      <c r="C18" s="262">
        <v>27</v>
      </c>
      <c r="D18" s="263"/>
      <c r="E18" s="141"/>
      <c r="F18" s="138"/>
      <c r="G18" s="194">
        <v>0.14824300000000001</v>
      </c>
      <c r="H18" s="195"/>
      <c r="I18" s="196">
        <v>6.3652E-2</v>
      </c>
      <c r="J18" s="197"/>
      <c r="K18" s="264" t="s">
        <v>2</v>
      </c>
      <c r="L18" s="265"/>
      <c r="M18" s="266" t="s">
        <v>2</v>
      </c>
      <c r="N18" s="141"/>
      <c r="O18" s="138"/>
      <c r="P18" s="194">
        <v>1.8726E-2</v>
      </c>
      <c r="Q18" s="195"/>
      <c r="R18" s="196">
        <v>1.2043999999999999E-2</v>
      </c>
      <c r="S18" s="197"/>
      <c r="T18" s="264" t="s">
        <v>136</v>
      </c>
      <c r="U18" s="265"/>
      <c r="V18" s="266" t="s">
        <v>136</v>
      </c>
    </row>
    <row r="19" spans="1:22" x14ac:dyDescent="0.25">
      <c r="A19" s="224"/>
      <c r="B19" s="261" t="s">
        <v>163</v>
      </c>
      <c r="C19" s="262">
        <v>29</v>
      </c>
      <c r="D19" s="263"/>
      <c r="E19" s="141"/>
      <c r="F19" s="138"/>
      <c r="G19" s="194">
        <v>1.2563E-2</v>
      </c>
      <c r="H19" s="195"/>
      <c r="I19" s="196">
        <v>5.3940000000000004E-3</v>
      </c>
      <c r="J19" s="197"/>
      <c r="K19" s="264" t="s">
        <v>2</v>
      </c>
      <c r="L19" s="265"/>
      <c r="M19" s="266" t="s">
        <v>2</v>
      </c>
      <c r="N19" s="141"/>
      <c r="O19" s="138"/>
      <c r="P19" s="194">
        <v>6.2200000000000005E-4</v>
      </c>
      <c r="Q19" s="195"/>
      <c r="R19" s="196">
        <v>4.0000000000000002E-4</v>
      </c>
      <c r="S19" s="197"/>
      <c r="T19" s="264" t="s">
        <v>136</v>
      </c>
      <c r="U19" s="265"/>
      <c r="V19" s="266" t="s">
        <v>136</v>
      </c>
    </row>
    <row r="20" spans="1:22" x14ac:dyDescent="0.25">
      <c r="A20" s="224"/>
      <c r="B20" s="261" t="s">
        <v>164</v>
      </c>
      <c r="C20" s="262">
        <v>31</v>
      </c>
      <c r="D20" s="263"/>
      <c r="E20" s="141"/>
      <c r="F20" s="138"/>
      <c r="G20" s="194">
        <v>2.3900000000000001E-2</v>
      </c>
      <c r="H20" s="195"/>
      <c r="I20" s="196">
        <v>1.0262E-2</v>
      </c>
      <c r="J20" s="197"/>
      <c r="K20" s="264">
        <v>9.4350000000000007E-3</v>
      </c>
      <c r="L20" s="265"/>
      <c r="M20" s="266">
        <v>3.9940000000000002E-3</v>
      </c>
      <c r="N20" s="141"/>
      <c r="O20" s="138"/>
      <c r="P20" s="194">
        <v>6.2200000000000005E-4</v>
      </c>
      <c r="Q20" s="195"/>
      <c r="R20" s="196">
        <v>4.0000000000000002E-4</v>
      </c>
      <c r="S20" s="197"/>
      <c r="T20" s="264">
        <v>3.0899999999999998E-4</v>
      </c>
      <c r="U20" s="265"/>
      <c r="V20" s="266">
        <v>2.0000000000000001E-4</v>
      </c>
    </row>
    <row r="21" spans="1:22" x14ac:dyDescent="0.25">
      <c r="A21" s="224"/>
      <c r="B21" s="261" t="s">
        <v>165</v>
      </c>
      <c r="C21" s="262">
        <v>32</v>
      </c>
      <c r="D21" s="263"/>
      <c r="F21" s="126"/>
      <c r="G21" s="194">
        <v>1.365939</v>
      </c>
      <c r="H21" s="195"/>
      <c r="I21" s="196">
        <v>0.58650000000000002</v>
      </c>
      <c r="J21" s="197"/>
      <c r="K21" s="264" t="s">
        <v>2</v>
      </c>
      <c r="L21" s="265"/>
      <c r="M21" s="266" t="s">
        <v>2</v>
      </c>
      <c r="N21" s="141"/>
      <c r="O21" s="138"/>
      <c r="P21" s="194">
        <v>1.1015870000000001</v>
      </c>
      <c r="Q21" s="195"/>
      <c r="R21" s="196">
        <v>0.70849700000000004</v>
      </c>
      <c r="S21" s="197"/>
      <c r="T21" s="264" t="s">
        <v>136</v>
      </c>
      <c r="U21" s="265"/>
      <c r="V21" s="266" t="s">
        <v>136</v>
      </c>
    </row>
    <row r="22" spans="1:22" x14ac:dyDescent="0.25">
      <c r="A22" s="224"/>
      <c r="B22" s="261" t="s">
        <v>166</v>
      </c>
      <c r="C22" s="262">
        <v>34</v>
      </c>
      <c r="D22" s="263"/>
      <c r="E22" s="267"/>
      <c r="F22" s="138"/>
      <c r="G22" s="194">
        <v>0.114094</v>
      </c>
      <c r="H22" s="195"/>
      <c r="I22" s="196">
        <v>4.8988999999999998E-2</v>
      </c>
      <c r="J22" s="197"/>
      <c r="K22" s="264">
        <v>0.34099200000000002</v>
      </c>
      <c r="L22" s="265"/>
      <c r="M22" s="266">
        <v>0.14436199999999999</v>
      </c>
      <c r="N22" s="141"/>
      <c r="O22" s="138"/>
      <c r="P22" s="194">
        <v>0.14236599999999999</v>
      </c>
      <c r="Q22" s="195"/>
      <c r="R22" s="196">
        <v>9.1564000000000006E-2</v>
      </c>
      <c r="S22" s="197"/>
      <c r="T22" s="264">
        <v>3.0899999999999998E-4</v>
      </c>
      <c r="U22" s="265"/>
      <c r="V22" s="266">
        <v>2.0000000000000001E-4</v>
      </c>
    </row>
    <row r="23" spans="1:22" x14ac:dyDescent="0.25">
      <c r="A23" s="224"/>
      <c r="B23" s="261" t="s">
        <v>167</v>
      </c>
      <c r="C23" s="262">
        <v>35</v>
      </c>
      <c r="D23" s="263"/>
      <c r="E23" s="141"/>
      <c r="F23" s="138"/>
      <c r="G23" s="194">
        <v>4.8245459999999998</v>
      </c>
      <c r="H23" s="195"/>
      <c r="I23" s="196">
        <v>2.0715400000000002</v>
      </c>
      <c r="J23" s="197"/>
      <c r="K23" s="264">
        <v>4.7992819999999998</v>
      </c>
      <c r="L23" s="265"/>
      <c r="M23" s="266">
        <v>2.031819</v>
      </c>
      <c r="N23" s="141"/>
      <c r="O23" s="138"/>
      <c r="P23" s="194">
        <v>3.3653460000000002</v>
      </c>
      <c r="Q23" s="195"/>
      <c r="R23" s="196">
        <v>2.1644570000000001</v>
      </c>
      <c r="S23" s="197"/>
      <c r="T23" s="264">
        <v>3.1429239999999998</v>
      </c>
      <c r="U23" s="265"/>
      <c r="V23" s="266">
        <v>2.0321980000000002</v>
      </c>
    </row>
    <row r="24" spans="1:22" x14ac:dyDescent="0.25">
      <c r="A24" s="224"/>
      <c r="B24" s="261" t="s">
        <v>168</v>
      </c>
      <c r="C24" s="262">
        <v>36</v>
      </c>
      <c r="D24" s="263"/>
      <c r="F24" s="126"/>
      <c r="G24" s="194">
        <v>0.60278200000000004</v>
      </c>
      <c r="H24" s="195"/>
      <c r="I24" s="196">
        <v>0.25881999999999999</v>
      </c>
      <c r="J24" s="197"/>
      <c r="K24" s="264">
        <v>0.51883100000000004</v>
      </c>
      <c r="L24" s="265"/>
      <c r="M24" s="266">
        <v>0.21965199999999999</v>
      </c>
      <c r="N24" s="141"/>
      <c r="O24" s="138"/>
      <c r="P24" s="194">
        <v>0.13968900000000001</v>
      </c>
      <c r="Q24" s="195"/>
      <c r="R24" s="196">
        <v>8.9842000000000005E-2</v>
      </c>
      <c r="S24" s="197"/>
      <c r="T24" s="264">
        <v>3.0899999999999998E-4</v>
      </c>
      <c r="U24" s="265"/>
      <c r="V24" s="266">
        <v>2.0000000000000001E-4</v>
      </c>
    </row>
    <row r="25" spans="1:22" x14ac:dyDescent="0.25">
      <c r="A25" s="224"/>
      <c r="B25" s="261" t="s">
        <v>169</v>
      </c>
      <c r="C25" s="262">
        <v>37</v>
      </c>
      <c r="D25" s="263"/>
      <c r="E25" s="267"/>
      <c r="F25" s="138"/>
      <c r="G25" s="194">
        <v>9.5429999999999994E-3</v>
      </c>
      <c r="H25" s="195"/>
      <c r="I25" s="196">
        <v>4.0980000000000001E-3</v>
      </c>
      <c r="J25" s="197"/>
      <c r="K25" s="264" t="s">
        <v>2</v>
      </c>
      <c r="L25" s="265"/>
      <c r="M25" s="266" t="s">
        <v>2</v>
      </c>
      <c r="N25" s="141"/>
      <c r="O25" s="138"/>
      <c r="P25" s="194">
        <v>6.2200000000000005E-4</v>
      </c>
      <c r="Q25" s="195"/>
      <c r="R25" s="196">
        <v>4.0000000000000002E-4</v>
      </c>
      <c r="S25" s="197"/>
      <c r="T25" s="264" t="s">
        <v>136</v>
      </c>
      <c r="U25" s="265"/>
      <c r="V25" s="266" t="s">
        <v>136</v>
      </c>
    </row>
    <row r="26" spans="1:22" x14ac:dyDescent="0.25">
      <c r="A26" s="224"/>
      <c r="B26" s="261" t="s">
        <v>170</v>
      </c>
      <c r="C26" s="262">
        <v>38</v>
      </c>
      <c r="D26" s="263"/>
      <c r="E26" s="141"/>
      <c r="F26" s="138"/>
      <c r="G26" s="194">
        <v>2.7789999999999998E-3</v>
      </c>
      <c r="H26" s="195"/>
      <c r="I26" s="196">
        <v>1.193E-3</v>
      </c>
      <c r="J26" s="197"/>
      <c r="K26" s="264" t="s">
        <v>2</v>
      </c>
      <c r="L26" s="265"/>
      <c r="M26" s="266" t="s">
        <v>2</v>
      </c>
      <c r="N26" s="141"/>
      <c r="O26" s="138"/>
      <c r="P26" s="194">
        <v>6.2200000000000005E-4</v>
      </c>
      <c r="Q26" s="195"/>
      <c r="R26" s="196">
        <v>4.0000000000000002E-4</v>
      </c>
      <c r="S26" s="197"/>
      <c r="T26" s="264" t="s">
        <v>136</v>
      </c>
      <c r="U26" s="265"/>
      <c r="V26" s="266" t="s">
        <v>136</v>
      </c>
    </row>
    <row r="27" spans="1:22" x14ac:dyDescent="0.25">
      <c r="A27" s="224"/>
      <c r="B27" s="261" t="s">
        <v>171</v>
      </c>
      <c r="C27" s="262">
        <v>39</v>
      </c>
      <c r="D27" s="263"/>
      <c r="F27" s="126"/>
      <c r="G27" s="194">
        <v>8.7286000000000002E-2</v>
      </c>
      <c r="H27" s="195"/>
      <c r="I27" s="196">
        <v>3.7477999999999997E-2</v>
      </c>
      <c r="J27" s="197"/>
      <c r="K27" s="264" t="s">
        <v>2</v>
      </c>
      <c r="L27" s="265"/>
      <c r="M27" s="266" t="s">
        <v>2</v>
      </c>
      <c r="N27" s="141"/>
      <c r="O27" s="138"/>
      <c r="P27" s="194">
        <v>2.5777999999999999E-2</v>
      </c>
      <c r="Q27" s="195"/>
      <c r="R27" s="196">
        <v>1.6579E-2</v>
      </c>
      <c r="S27" s="197"/>
      <c r="T27" s="264" t="s">
        <v>136</v>
      </c>
      <c r="U27" s="265"/>
      <c r="V27" s="266" t="s">
        <v>136</v>
      </c>
    </row>
    <row r="28" spans="1:22" x14ac:dyDescent="0.25">
      <c r="A28" s="224"/>
      <c r="B28" s="261" t="s">
        <v>172</v>
      </c>
      <c r="C28" s="262">
        <v>42</v>
      </c>
      <c r="D28" s="263"/>
      <c r="E28" s="141"/>
      <c r="F28" s="138"/>
      <c r="G28" s="194">
        <v>0.12367300000000001</v>
      </c>
      <c r="H28" s="195"/>
      <c r="I28" s="196">
        <v>5.3102000000000003E-2</v>
      </c>
      <c r="J28" s="197"/>
      <c r="K28" s="264" t="s">
        <v>2</v>
      </c>
      <c r="L28" s="265"/>
      <c r="M28" s="266" t="s">
        <v>2</v>
      </c>
      <c r="N28" s="141"/>
      <c r="O28" s="138"/>
      <c r="P28" s="194">
        <v>1.085E-3</v>
      </c>
      <c r="Q28" s="195"/>
      <c r="R28" s="196">
        <v>6.9800000000000005E-4</v>
      </c>
      <c r="S28" s="197"/>
      <c r="T28" s="264" t="s">
        <v>136</v>
      </c>
      <c r="U28" s="265"/>
      <c r="V28" s="266" t="s">
        <v>136</v>
      </c>
    </row>
    <row r="29" spans="1:22" x14ac:dyDescent="0.25">
      <c r="A29" s="224"/>
      <c r="B29" s="261" t="s">
        <v>173</v>
      </c>
      <c r="C29" s="262">
        <v>43</v>
      </c>
      <c r="D29" s="263"/>
      <c r="E29" s="141"/>
      <c r="F29" s="138"/>
      <c r="G29" s="194">
        <v>9.8975999999999995E-2</v>
      </c>
      <c r="H29" s="195"/>
      <c r="I29" s="196">
        <v>4.2498000000000001E-2</v>
      </c>
      <c r="J29" s="197"/>
      <c r="K29" s="264">
        <v>0.107331</v>
      </c>
      <c r="L29" s="265"/>
      <c r="M29" s="266">
        <v>4.5440000000000001E-2</v>
      </c>
      <c r="N29" s="141"/>
      <c r="O29" s="138"/>
      <c r="P29" s="194">
        <v>1.3941E-2</v>
      </c>
      <c r="Q29" s="195"/>
      <c r="R29" s="196">
        <v>8.966E-3</v>
      </c>
      <c r="S29" s="197"/>
      <c r="T29" s="264">
        <v>3.0899999999999998E-4</v>
      </c>
      <c r="U29" s="265"/>
      <c r="V29" s="266">
        <v>2.0000000000000001E-4</v>
      </c>
    </row>
    <row r="30" spans="1:22" x14ac:dyDescent="0.25">
      <c r="A30" s="224"/>
      <c r="B30" s="261" t="s">
        <v>174</v>
      </c>
      <c r="C30" s="262">
        <v>44</v>
      </c>
      <c r="D30" s="263"/>
      <c r="E30" s="141"/>
      <c r="F30" s="138"/>
      <c r="G30" s="194">
        <v>1.8786000000000001E-2</v>
      </c>
      <c r="H30" s="195"/>
      <c r="I30" s="196">
        <v>8.0660000000000003E-3</v>
      </c>
      <c r="J30" s="197"/>
      <c r="K30" s="264" t="s">
        <v>2</v>
      </c>
      <c r="L30" s="265"/>
      <c r="M30" s="266" t="s">
        <v>2</v>
      </c>
      <c r="N30" s="141"/>
      <c r="O30" s="138"/>
      <c r="P30" s="194">
        <v>6.2200000000000005E-4</v>
      </c>
      <c r="Q30" s="195"/>
      <c r="R30" s="196">
        <v>4.0000000000000002E-4</v>
      </c>
      <c r="S30" s="197"/>
      <c r="T30" s="264" t="s">
        <v>136</v>
      </c>
      <c r="U30" s="265"/>
      <c r="V30" s="266" t="s">
        <v>136</v>
      </c>
    </row>
    <row r="31" spans="1:22" x14ac:dyDescent="0.25">
      <c r="A31" s="224"/>
      <c r="B31" s="261" t="s">
        <v>175</v>
      </c>
      <c r="C31" s="262">
        <v>45</v>
      </c>
      <c r="D31" s="263"/>
      <c r="E31" s="141"/>
      <c r="F31" s="138"/>
      <c r="G31" s="194">
        <v>0.236487</v>
      </c>
      <c r="H31" s="195"/>
      <c r="I31" s="196">
        <v>0.10154199999999999</v>
      </c>
      <c r="J31" s="197"/>
      <c r="K31" s="264">
        <v>0.12751899999999999</v>
      </c>
      <c r="L31" s="268"/>
      <c r="M31" s="266">
        <v>5.3985999999999999E-2</v>
      </c>
      <c r="N31" s="141"/>
      <c r="O31" s="138"/>
      <c r="P31" s="194">
        <v>5.4802999999999998E-2</v>
      </c>
      <c r="Q31" s="195"/>
      <c r="R31" s="196">
        <v>3.5247000000000001E-2</v>
      </c>
      <c r="S31" s="197"/>
      <c r="T31" s="264">
        <v>4.8300000000000001E-3</v>
      </c>
      <c r="U31" s="268"/>
      <c r="V31" s="266">
        <v>3.1229999999999999E-3</v>
      </c>
    </row>
    <row r="32" spans="1:22" x14ac:dyDescent="0.25">
      <c r="A32" s="224"/>
      <c r="B32" s="261" t="s">
        <v>176</v>
      </c>
      <c r="C32" s="262">
        <v>46</v>
      </c>
      <c r="D32" s="263">
        <v>490</v>
      </c>
      <c r="E32" s="141"/>
      <c r="F32" s="138"/>
      <c r="G32" s="194" t="s">
        <v>2</v>
      </c>
      <c r="H32" s="195"/>
      <c r="I32" s="196" t="s">
        <v>2</v>
      </c>
      <c r="J32" s="197"/>
      <c r="K32" s="264" t="s">
        <v>2</v>
      </c>
      <c r="L32" s="268"/>
      <c r="M32" s="266" t="s">
        <v>2</v>
      </c>
      <c r="N32" s="141"/>
      <c r="O32" s="138"/>
      <c r="P32" s="194">
        <v>0</v>
      </c>
      <c r="Q32" s="195"/>
      <c r="R32" s="196" t="s">
        <v>136</v>
      </c>
      <c r="S32" s="197"/>
      <c r="T32" s="264" t="s">
        <v>136</v>
      </c>
      <c r="U32" s="268"/>
      <c r="V32" s="266" t="s">
        <v>136</v>
      </c>
    </row>
    <row r="33" spans="1:22" x14ac:dyDescent="0.25">
      <c r="A33" s="224"/>
      <c r="B33" s="261" t="s">
        <v>177</v>
      </c>
      <c r="C33" s="262">
        <v>47</v>
      </c>
      <c r="D33" s="263"/>
      <c r="F33" s="126"/>
      <c r="G33" s="194">
        <v>3.7630999999999998E-2</v>
      </c>
      <c r="H33" s="195"/>
      <c r="I33" s="196">
        <v>1.6157999999999999E-2</v>
      </c>
      <c r="J33" s="197"/>
      <c r="K33" s="264" t="s">
        <v>2</v>
      </c>
      <c r="L33" s="269"/>
      <c r="M33" s="266" t="s">
        <v>2</v>
      </c>
      <c r="O33" s="126"/>
      <c r="P33" s="194">
        <v>6.2200000000000005E-4</v>
      </c>
      <c r="Q33" s="195"/>
      <c r="R33" s="196">
        <v>4.0000000000000002E-4</v>
      </c>
      <c r="S33" s="197"/>
      <c r="T33" s="264" t="s">
        <v>136</v>
      </c>
      <c r="U33" s="269"/>
      <c r="V33" s="266" t="s">
        <v>136</v>
      </c>
    </row>
    <row r="34" spans="1:22" x14ac:dyDescent="0.25">
      <c r="A34" s="224"/>
      <c r="B34" s="261" t="s">
        <v>178</v>
      </c>
      <c r="C34" s="262">
        <v>48</v>
      </c>
      <c r="D34" s="263"/>
      <c r="E34" s="141"/>
      <c r="F34" s="138"/>
      <c r="G34" s="194">
        <v>8.8455960000000005</v>
      </c>
      <c r="H34" s="195"/>
      <c r="I34" s="196">
        <v>3.798079</v>
      </c>
      <c r="J34" s="197"/>
      <c r="K34" s="264">
        <v>12.262587</v>
      </c>
      <c r="L34" s="268"/>
      <c r="M34" s="266">
        <v>5.1914769999999999</v>
      </c>
      <c r="N34" s="141"/>
      <c r="O34" s="138"/>
      <c r="P34" s="194">
        <v>1.8775820000000001</v>
      </c>
      <c r="Q34" s="195"/>
      <c r="R34" s="196">
        <v>1.207586</v>
      </c>
      <c r="S34" s="197"/>
      <c r="T34" s="264">
        <v>0.67904500000000001</v>
      </c>
      <c r="U34" s="268"/>
      <c r="V34" s="266">
        <v>0.43906699999999999</v>
      </c>
    </row>
    <row r="35" spans="1:22" x14ac:dyDescent="0.25">
      <c r="A35" s="224"/>
      <c r="B35" s="261" t="s">
        <v>179</v>
      </c>
      <c r="C35" s="262">
        <v>49</v>
      </c>
      <c r="D35" s="263"/>
      <c r="F35" s="126"/>
      <c r="G35" s="194">
        <v>1.635556</v>
      </c>
      <c r="H35" s="195"/>
      <c r="I35" s="196">
        <v>0.70226699999999997</v>
      </c>
      <c r="J35" s="197"/>
      <c r="K35" s="264">
        <v>2.4365589999999999</v>
      </c>
      <c r="L35" s="269"/>
      <c r="M35" s="266">
        <v>1.031539</v>
      </c>
      <c r="O35" s="126"/>
      <c r="P35" s="194">
        <v>0.23772399999999999</v>
      </c>
      <c r="Q35" s="195"/>
      <c r="R35" s="196">
        <v>0.152895</v>
      </c>
      <c r="S35" s="197"/>
      <c r="T35" s="264">
        <v>1.4866000000000001E-2</v>
      </c>
      <c r="U35" s="269"/>
      <c r="V35" s="266">
        <v>9.6120000000000008E-3</v>
      </c>
    </row>
    <row r="36" spans="1:22" x14ac:dyDescent="0.25">
      <c r="A36" s="224"/>
      <c r="B36" s="261" t="s">
        <v>180</v>
      </c>
      <c r="C36" s="262">
        <v>51</v>
      </c>
      <c r="D36" s="263"/>
      <c r="F36" s="126"/>
      <c r="G36" s="194">
        <v>4.8099999999999997E-2</v>
      </c>
      <c r="H36" s="195"/>
      <c r="I36" s="196">
        <v>2.0653000000000001E-2</v>
      </c>
      <c r="J36" s="197"/>
      <c r="K36" s="264">
        <v>0.147287</v>
      </c>
      <c r="L36" s="269"/>
      <c r="M36" s="266">
        <v>6.2355000000000001E-2</v>
      </c>
      <c r="O36" s="126"/>
      <c r="P36" s="194">
        <v>6.2200000000000005E-4</v>
      </c>
      <c r="Q36" s="195"/>
      <c r="R36" s="196">
        <v>4.0000000000000002E-4</v>
      </c>
      <c r="S36" s="197"/>
      <c r="T36" s="264">
        <v>3.0899999999999998E-4</v>
      </c>
      <c r="U36" s="269"/>
      <c r="V36" s="266">
        <v>2.0000000000000001E-4</v>
      </c>
    </row>
    <row r="37" spans="1:22" x14ac:dyDescent="0.25">
      <c r="A37" s="224"/>
      <c r="B37" s="261" t="s">
        <v>181</v>
      </c>
      <c r="C37" s="262">
        <v>52</v>
      </c>
      <c r="D37" s="263"/>
      <c r="E37" s="71"/>
      <c r="F37" s="126"/>
      <c r="G37" s="194">
        <v>0.14963599999999999</v>
      </c>
      <c r="H37" s="195"/>
      <c r="I37" s="196">
        <v>6.4250000000000002E-2</v>
      </c>
      <c r="J37" s="197"/>
      <c r="K37" s="264">
        <v>0.24342900000000001</v>
      </c>
      <c r="L37" s="268"/>
      <c r="M37" s="266">
        <v>0.103058</v>
      </c>
      <c r="N37" s="71"/>
      <c r="O37" s="126"/>
      <c r="P37" s="194">
        <v>1.8761E-2</v>
      </c>
      <c r="Q37" s="195"/>
      <c r="R37" s="196">
        <v>1.2066E-2</v>
      </c>
      <c r="S37" s="197"/>
      <c r="T37" s="264">
        <v>1.7874000000000001E-2</v>
      </c>
      <c r="U37" s="268"/>
      <c r="V37" s="266">
        <v>1.1557E-2</v>
      </c>
    </row>
    <row r="38" spans="1:22" x14ac:dyDescent="0.25">
      <c r="A38" s="224"/>
      <c r="B38" s="261" t="s">
        <v>182</v>
      </c>
      <c r="C38" s="262">
        <v>53</v>
      </c>
      <c r="D38" s="263"/>
      <c r="E38" s="141"/>
      <c r="F38" s="138"/>
      <c r="G38" s="194">
        <v>0.42241899999999999</v>
      </c>
      <c r="H38" s="195"/>
      <c r="I38" s="196">
        <v>0.18137600000000001</v>
      </c>
      <c r="J38" s="197"/>
      <c r="K38" s="264">
        <v>8.0945000000000003E-2</v>
      </c>
      <c r="L38" s="269"/>
      <c r="M38" s="266">
        <v>3.4269000000000001E-2</v>
      </c>
      <c r="N38" s="141"/>
      <c r="O38" s="138"/>
      <c r="P38" s="194">
        <v>6.3220999999999999E-2</v>
      </c>
      <c r="Q38" s="195"/>
      <c r="R38" s="196">
        <v>4.0661000000000003E-2</v>
      </c>
      <c r="S38" s="197"/>
      <c r="T38" s="264">
        <v>3.0899999999999998E-4</v>
      </c>
      <c r="U38" s="269"/>
      <c r="V38" s="266">
        <v>2.0000000000000001E-4</v>
      </c>
    </row>
    <row r="39" spans="1:22" x14ac:dyDescent="0.25">
      <c r="A39" s="224"/>
      <c r="B39" s="261" t="s">
        <v>183</v>
      </c>
      <c r="C39" s="262">
        <v>55</v>
      </c>
      <c r="D39" s="263"/>
      <c r="E39" s="141"/>
      <c r="F39" s="138"/>
      <c r="G39" s="194">
        <v>1.4777E-2</v>
      </c>
      <c r="H39" s="195"/>
      <c r="I39" s="196">
        <v>6.3449999999999999E-3</v>
      </c>
      <c r="J39" s="197"/>
      <c r="K39" s="264" t="s">
        <v>2</v>
      </c>
      <c r="L39" s="268"/>
      <c r="M39" s="266" t="s">
        <v>2</v>
      </c>
      <c r="N39" s="141"/>
      <c r="O39" s="138"/>
      <c r="P39" s="194">
        <v>6.2200000000000005E-4</v>
      </c>
      <c r="Q39" s="195"/>
      <c r="R39" s="196">
        <v>4.0000000000000002E-4</v>
      </c>
      <c r="S39" s="197"/>
      <c r="T39" s="264" t="s">
        <v>136</v>
      </c>
      <c r="U39" s="268"/>
      <c r="V39" s="266" t="s">
        <v>136</v>
      </c>
    </row>
    <row r="40" spans="1:22" x14ac:dyDescent="0.25">
      <c r="A40" s="224"/>
      <c r="B40" s="261" t="s">
        <v>184</v>
      </c>
      <c r="C40" s="262">
        <v>56</v>
      </c>
      <c r="D40" s="263"/>
      <c r="E40" s="141"/>
      <c r="F40" s="138"/>
      <c r="G40" s="194">
        <v>3.7720000000000002E-3</v>
      </c>
      <c r="H40" s="195"/>
      <c r="I40" s="196">
        <v>1.6199999999999999E-3</v>
      </c>
      <c r="J40" s="197"/>
      <c r="K40" s="264" t="s">
        <v>2</v>
      </c>
      <c r="L40" s="269"/>
      <c r="M40" s="266" t="s">
        <v>2</v>
      </c>
      <c r="N40" s="141"/>
      <c r="O40" s="138"/>
      <c r="P40" s="194">
        <v>6.2200000000000005E-4</v>
      </c>
      <c r="Q40" s="195"/>
      <c r="R40" s="196">
        <v>4.0000000000000002E-4</v>
      </c>
      <c r="S40" s="197"/>
      <c r="T40" s="264" t="s">
        <v>136</v>
      </c>
      <c r="U40" s="269"/>
      <c r="V40" s="266" t="s">
        <v>136</v>
      </c>
    </row>
    <row r="41" spans="1:22" x14ac:dyDescent="0.25">
      <c r="A41" s="224"/>
      <c r="B41" s="261" t="s">
        <v>185</v>
      </c>
      <c r="C41" s="262">
        <v>61</v>
      </c>
      <c r="D41" s="263"/>
      <c r="E41" s="141"/>
      <c r="F41" s="138"/>
      <c r="G41" s="194">
        <v>0.446191</v>
      </c>
      <c r="H41" s="195"/>
      <c r="I41" s="196">
        <v>0.191583</v>
      </c>
      <c r="J41" s="197"/>
      <c r="K41" s="264" t="s">
        <v>2</v>
      </c>
      <c r="L41" s="268"/>
      <c r="M41" s="266" t="s">
        <v>2</v>
      </c>
      <c r="N41" s="141"/>
      <c r="O41" s="138"/>
      <c r="P41" s="194">
        <v>5.5676999999999997E-2</v>
      </c>
      <c r="Q41" s="195"/>
      <c r="R41" s="196">
        <v>3.5809000000000001E-2</v>
      </c>
      <c r="S41" s="197"/>
      <c r="T41" s="264" t="s">
        <v>136</v>
      </c>
      <c r="U41" s="268"/>
      <c r="V41" s="266" t="s">
        <v>136</v>
      </c>
    </row>
    <row r="42" spans="1:22" x14ac:dyDescent="0.25">
      <c r="A42" s="224"/>
      <c r="B42" s="261" t="s">
        <v>186</v>
      </c>
      <c r="C42" s="262">
        <v>62</v>
      </c>
      <c r="D42" s="263"/>
      <c r="E42" s="141"/>
      <c r="F42" s="138"/>
      <c r="G42" s="194">
        <v>0.53872200000000003</v>
      </c>
      <c r="H42" s="195"/>
      <c r="I42" s="196">
        <v>0.23131399999999999</v>
      </c>
      <c r="J42" s="197"/>
      <c r="K42" s="264">
        <v>1.082945</v>
      </c>
      <c r="L42" s="268"/>
      <c r="M42" s="266">
        <v>0.45847500000000002</v>
      </c>
      <c r="N42" s="141"/>
      <c r="O42" s="138"/>
      <c r="P42" s="194">
        <v>1.047E-3</v>
      </c>
      <c r="Q42" s="195"/>
      <c r="R42" s="196">
        <v>6.7299999999999999E-4</v>
      </c>
      <c r="S42" s="197"/>
      <c r="T42" s="264">
        <v>1.7030000000000001E-3</v>
      </c>
      <c r="U42" s="268"/>
      <c r="V42" s="266">
        <v>1.101E-3</v>
      </c>
    </row>
    <row r="43" spans="1:22" x14ac:dyDescent="0.25">
      <c r="A43" s="224"/>
      <c r="B43" s="261" t="s">
        <v>187</v>
      </c>
      <c r="C43" s="262">
        <v>64</v>
      </c>
      <c r="D43" s="263"/>
      <c r="F43" s="126"/>
      <c r="G43" s="194">
        <v>3.6827019999999999</v>
      </c>
      <c r="H43" s="195"/>
      <c r="I43" s="196">
        <v>1.581261</v>
      </c>
      <c r="J43" s="195"/>
      <c r="K43" s="264">
        <v>4.5325939999999996</v>
      </c>
      <c r="L43" s="268"/>
      <c r="M43" s="266">
        <v>1.9189149999999999</v>
      </c>
      <c r="O43" s="126"/>
      <c r="P43" s="194">
        <v>0.68589100000000003</v>
      </c>
      <c r="Q43" s="195"/>
      <c r="R43" s="196">
        <v>0.44113799999999997</v>
      </c>
      <c r="S43" s="195"/>
      <c r="T43" s="264">
        <v>1.18649</v>
      </c>
      <c r="U43" s="268"/>
      <c r="V43" s="266">
        <v>0.76717800000000003</v>
      </c>
    </row>
    <row r="44" spans="1:22" x14ac:dyDescent="0.25">
      <c r="A44" s="224"/>
      <c r="B44" s="261" t="s">
        <v>188</v>
      </c>
      <c r="C44" s="262">
        <v>65</v>
      </c>
      <c r="D44" s="263"/>
      <c r="E44" s="141"/>
      <c r="F44" s="138"/>
      <c r="G44" s="194">
        <v>0.656694</v>
      </c>
      <c r="H44" s="195"/>
      <c r="I44" s="196">
        <v>0.281968</v>
      </c>
      <c r="J44" s="195"/>
      <c r="K44" s="264">
        <v>0.40490900000000002</v>
      </c>
      <c r="L44" s="269"/>
      <c r="M44" s="266">
        <v>0.17142199999999999</v>
      </c>
      <c r="N44" s="141"/>
      <c r="O44" s="138"/>
      <c r="P44" s="194">
        <v>0.15218000000000001</v>
      </c>
      <c r="Q44" s="195"/>
      <c r="R44" s="196">
        <v>9.7876000000000005E-2</v>
      </c>
      <c r="S44" s="195"/>
      <c r="T44" s="264">
        <v>6.1899999999999998E-4</v>
      </c>
      <c r="U44" s="269"/>
      <c r="V44" s="266">
        <v>4.0000000000000002E-4</v>
      </c>
    </row>
    <row r="45" spans="1:22" x14ac:dyDescent="0.25">
      <c r="A45" s="224"/>
      <c r="B45" s="261" t="s">
        <v>189</v>
      </c>
      <c r="C45" s="262">
        <v>66</v>
      </c>
      <c r="D45" s="263"/>
      <c r="E45" s="141"/>
      <c r="F45" s="138"/>
      <c r="G45" s="194">
        <v>7.739E-2</v>
      </c>
      <c r="H45" s="195"/>
      <c r="I45" s="196">
        <v>3.3229000000000002E-2</v>
      </c>
      <c r="J45" s="197"/>
      <c r="K45" s="264" t="s">
        <v>2</v>
      </c>
      <c r="L45" s="268"/>
      <c r="M45" s="266" t="s">
        <v>2</v>
      </c>
      <c r="N45" s="141"/>
      <c r="O45" s="138"/>
      <c r="P45" s="194">
        <v>1.5098E-2</v>
      </c>
      <c r="Q45" s="195"/>
      <c r="R45" s="196">
        <v>9.7099999999999999E-3</v>
      </c>
      <c r="S45" s="197"/>
      <c r="T45" s="264" t="s">
        <v>136</v>
      </c>
      <c r="U45" s="268"/>
      <c r="V45" s="266" t="s">
        <v>136</v>
      </c>
    </row>
    <row r="46" spans="1:22" x14ac:dyDescent="0.25">
      <c r="A46" s="224"/>
      <c r="B46" s="261" t="s">
        <v>190</v>
      </c>
      <c r="C46" s="262">
        <v>67</v>
      </c>
      <c r="D46" s="263"/>
      <c r="E46" s="141"/>
      <c r="F46" s="138"/>
      <c r="G46" s="194">
        <v>1.0340999999999999E-2</v>
      </c>
      <c r="H46" s="195"/>
      <c r="I46" s="196">
        <v>4.4400000000000004E-3</v>
      </c>
      <c r="J46" s="197"/>
      <c r="K46" s="264" t="s">
        <v>2</v>
      </c>
      <c r="L46" s="268"/>
      <c r="M46" s="266" t="s">
        <v>2</v>
      </c>
      <c r="N46" s="141"/>
      <c r="O46" s="138"/>
      <c r="P46" s="194">
        <v>6.2200000000000005E-4</v>
      </c>
      <c r="Q46" s="195"/>
      <c r="R46" s="196">
        <v>4.0000000000000002E-4</v>
      </c>
      <c r="S46" s="197"/>
      <c r="T46" s="264" t="s">
        <v>136</v>
      </c>
      <c r="U46" s="268"/>
      <c r="V46" s="266" t="s">
        <v>136</v>
      </c>
    </row>
    <row r="47" spans="1:22" x14ac:dyDescent="0.25">
      <c r="A47" s="224"/>
      <c r="B47" s="261" t="s">
        <v>191</v>
      </c>
      <c r="C47" s="262">
        <v>69</v>
      </c>
      <c r="D47" s="263"/>
      <c r="E47" s="141"/>
      <c r="F47" s="138"/>
      <c r="G47" s="194">
        <v>9.4079999999999997E-3</v>
      </c>
      <c r="H47" s="195"/>
      <c r="I47" s="196">
        <v>4.0400000000000002E-3</v>
      </c>
      <c r="J47" s="197"/>
      <c r="K47" s="264">
        <v>1.2681E-2</v>
      </c>
      <c r="L47" s="268"/>
      <c r="M47" s="266">
        <v>5.3689999999999996E-3</v>
      </c>
      <c r="N47" s="141"/>
      <c r="O47" s="138"/>
      <c r="P47" s="194">
        <v>6.2200000000000005E-4</v>
      </c>
      <c r="Q47" s="195"/>
      <c r="R47" s="196">
        <v>4.0000000000000002E-4</v>
      </c>
      <c r="S47" s="197"/>
      <c r="T47" s="264">
        <v>2.4030000000000002E-3</v>
      </c>
      <c r="U47" s="268"/>
      <c r="V47" s="266">
        <v>1.554E-3</v>
      </c>
    </row>
    <row r="48" spans="1:22" x14ac:dyDescent="0.25">
      <c r="A48" s="224"/>
      <c r="B48" s="261" t="s">
        <v>192</v>
      </c>
      <c r="C48" s="262">
        <v>71</v>
      </c>
      <c r="D48" s="263"/>
      <c r="E48" s="141"/>
      <c r="F48" s="138"/>
      <c r="G48" s="194">
        <v>1.3101E-2</v>
      </c>
      <c r="H48" s="195"/>
      <c r="I48" s="196">
        <v>5.6249999999999998E-3</v>
      </c>
      <c r="J48" s="197"/>
      <c r="K48" s="264" t="s">
        <v>2</v>
      </c>
      <c r="L48" s="265"/>
      <c r="M48" s="266" t="s">
        <v>2</v>
      </c>
      <c r="N48" s="141"/>
      <c r="O48" s="138"/>
      <c r="P48" s="194">
        <v>6.2200000000000005E-4</v>
      </c>
      <c r="Q48" s="195"/>
      <c r="R48" s="196">
        <v>4.0000000000000002E-4</v>
      </c>
      <c r="S48" s="197"/>
      <c r="T48" s="264" t="s">
        <v>136</v>
      </c>
      <c r="U48" s="265"/>
      <c r="V48" s="266" t="s">
        <v>136</v>
      </c>
    </row>
    <row r="49" spans="1:22" x14ac:dyDescent="0.25">
      <c r="A49" s="224"/>
      <c r="B49" s="261" t="s">
        <v>193</v>
      </c>
      <c r="C49" s="262">
        <v>72</v>
      </c>
      <c r="D49" s="263"/>
      <c r="E49" s="141"/>
      <c r="F49" s="138"/>
      <c r="G49" s="194">
        <v>25.359822000000001</v>
      </c>
      <c r="H49" s="195"/>
      <c r="I49" s="196">
        <v>10.888878</v>
      </c>
      <c r="J49" s="197"/>
      <c r="K49" s="264">
        <v>35.032052999999998</v>
      </c>
      <c r="L49" s="269"/>
      <c r="M49" s="266">
        <v>14.831136000000001</v>
      </c>
      <c r="N49" s="141"/>
      <c r="O49" s="138"/>
      <c r="P49" s="194">
        <v>6.5940539999999999</v>
      </c>
      <c r="Q49" s="195"/>
      <c r="R49" s="196">
        <v>4.241034</v>
      </c>
      <c r="S49" s="197"/>
      <c r="T49" s="264">
        <v>6.6375659999999996</v>
      </c>
      <c r="U49" s="269"/>
      <c r="V49" s="266">
        <v>4.2918149999999997</v>
      </c>
    </row>
    <row r="50" spans="1:22" x14ac:dyDescent="0.25">
      <c r="A50" s="224"/>
      <c r="B50" s="261" t="s">
        <v>194</v>
      </c>
      <c r="C50" s="262">
        <v>73</v>
      </c>
      <c r="D50" s="263"/>
      <c r="E50" s="141"/>
      <c r="F50" s="138"/>
      <c r="G50" s="194">
        <v>1.5938000000000001E-2</v>
      </c>
      <c r="H50" s="195"/>
      <c r="I50" s="196">
        <v>6.8430000000000001E-3</v>
      </c>
      <c r="J50" s="197"/>
      <c r="K50" s="264">
        <v>1.6850000000000001E-3</v>
      </c>
      <c r="L50" s="269"/>
      <c r="M50" s="266">
        <v>7.1299999999999998E-4</v>
      </c>
      <c r="N50" s="141"/>
      <c r="O50" s="138"/>
      <c r="P50" s="194">
        <v>2.2769999999999999E-3</v>
      </c>
      <c r="Q50" s="195"/>
      <c r="R50" s="196">
        <v>1.464E-3</v>
      </c>
      <c r="S50" s="197"/>
      <c r="T50" s="264">
        <v>3.0899999999999998E-4</v>
      </c>
      <c r="U50" s="269"/>
      <c r="V50" s="266">
        <v>2.0000000000000001E-4</v>
      </c>
    </row>
    <row r="51" spans="1:22" x14ac:dyDescent="0.25">
      <c r="A51" s="224"/>
      <c r="B51" s="261" t="s">
        <v>195</v>
      </c>
      <c r="C51" s="262">
        <v>74</v>
      </c>
      <c r="D51" s="263"/>
      <c r="E51" s="141"/>
      <c r="F51" s="138"/>
      <c r="G51" s="194">
        <v>0.223077</v>
      </c>
      <c r="H51" s="195"/>
      <c r="I51" s="196">
        <v>9.5783999999999994E-2</v>
      </c>
      <c r="J51" s="270"/>
      <c r="K51" s="264">
        <v>0.158084</v>
      </c>
      <c r="L51" s="268"/>
      <c r="M51" s="266">
        <v>6.6925999999999999E-2</v>
      </c>
      <c r="N51" s="141"/>
      <c r="O51" s="138"/>
      <c r="P51" s="194">
        <v>3.5429000000000002E-2</v>
      </c>
      <c r="Q51" s="195"/>
      <c r="R51" s="196">
        <v>2.2787000000000002E-2</v>
      </c>
      <c r="S51" s="270"/>
      <c r="T51" s="264">
        <v>4.1911999999999998E-2</v>
      </c>
      <c r="U51" s="268"/>
      <c r="V51" s="266">
        <v>2.7099999999999999E-2</v>
      </c>
    </row>
    <row r="52" spans="1:22" x14ac:dyDescent="0.25">
      <c r="A52" s="224"/>
      <c r="B52" s="261" t="s">
        <v>196</v>
      </c>
      <c r="C52" s="262">
        <v>76</v>
      </c>
      <c r="D52" s="263"/>
      <c r="E52" s="71"/>
      <c r="F52" s="126"/>
      <c r="G52" s="194">
        <v>1.9837070000000001</v>
      </c>
      <c r="H52" s="195"/>
      <c r="I52" s="196">
        <v>0.85175500000000004</v>
      </c>
      <c r="J52" s="197"/>
      <c r="K52" s="264">
        <v>2.432105</v>
      </c>
      <c r="L52" s="268"/>
      <c r="M52" s="266">
        <v>1.0296540000000001</v>
      </c>
      <c r="N52" s="71"/>
      <c r="O52" s="126"/>
      <c r="P52" s="194">
        <v>0.42419600000000002</v>
      </c>
      <c r="Q52" s="198"/>
      <c r="R52" s="196">
        <v>0.27282600000000001</v>
      </c>
      <c r="S52" s="197"/>
      <c r="T52" s="264">
        <v>0.36178399999999999</v>
      </c>
      <c r="U52" s="268"/>
      <c r="V52" s="266">
        <v>0.233928</v>
      </c>
    </row>
    <row r="53" spans="1:22" x14ac:dyDescent="0.25">
      <c r="A53" s="224"/>
      <c r="B53" s="261" t="s">
        <v>197</v>
      </c>
      <c r="C53" s="262">
        <v>78</v>
      </c>
      <c r="D53" s="263">
        <v>490</v>
      </c>
      <c r="E53" s="141"/>
      <c r="F53" s="138"/>
      <c r="G53" s="194" t="s">
        <v>2</v>
      </c>
      <c r="H53" s="195"/>
      <c r="I53" s="196" t="s">
        <v>2</v>
      </c>
      <c r="J53" s="195"/>
      <c r="K53" s="264" t="s">
        <v>2</v>
      </c>
      <c r="L53" s="268"/>
      <c r="M53" s="266" t="s">
        <v>2</v>
      </c>
      <c r="N53" s="141"/>
      <c r="O53" s="138"/>
      <c r="P53" s="194">
        <v>0</v>
      </c>
      <c r="Q53" s="195"/>
      <c r="R53" s="196" t="s">
        <v>136</v>
      </c>
      <c r="S53" s="195"/>
      <c r="T53" s="264" t="s">
        <v>136</v>
      </c>
      <c r="U53" s="268"/>
      <c r="V53" s="266" t="s">
        <v>136</v>
      </c>
    </row>
    <row r="54" spans="1:22" x14ac:dyDescent="0.25">
      <c r="A54" s="224"/>
      <c r="B54" s="261" t="s">
        <v>198</v>
      </c>
      <c r="C54" s="262">
        <v>81</v>
      </c>
      <c r="D54" s="263"/>
      <c r="E54" s="71"/>
      <c r="F54" s="126"/>
      <c r="G54" s="194">
        <v>2.7880000000000001E-3</v>
      </c>
      <c r="H54" s="195"/>
      <c r="I54" s="196">
        <v>1.1969999999999999E-3</v>
      </c>
      <c r="J54" s="195"/>
      <c r="K54" s="264" t="s">
        <v>2</v>
      </c>
      <c r="L54" s="269"/>
      <c r="M54" s="266" t="s">
        <v>2</v>
      </c>
      <c r="N54" s="71"/>
      <c r="O54" s="126"/>
      <c r="P54" s="194">
        <v>6.2200000000000005E-4</v>
      </c>
      <c r="Q54" s="195"/>
      <c r="R54" s="196">
        <v>4.0000000000000002E-4</v>
      </c>
      <c r="S54" s="195"/>
      <c r="T54" s="264" t="s">
        <v>136</v>
      </c>
      <c r="U54" s="269"/>
      <c r="V54" s="266" t="s">
        <v>136</v>
      </c>
    </row>
    <row r="55" spans="1:22" x14ac:dyDescent="0.25">
      <c r="A55" s="224"/>
      <c r="B55" s="261" t="s">
        <v>199</v>
      </c>
      <c r="C55" s="262">
        <v>82</v>
      </c>
      <c r="D55" s="263"/>
      <c r="E55" s="141"/>
      <c r="F55" s="138"/>
      <c r="G55" s="194">
        <v>0.77411200000000002</v>
      </c>
      <c r="H55" s="195"/>
      <c r="I55" s="196">
        <v>0.33238400000000001</v>
      </c>
      <c r="J55" s="197"/>
      <c r="K55" s="264">
        <v>0.61096799999999996</v>
      </c>
      <c r="L55" s="268"/>
      <c r="M55" s="266">
        <v>0.25865899999999997</v>
      </c>
      <c r="N55" s="141"/>
      <c r="O55" s="138"/>
      <c r="P55" s="194">
        <v>0.17939099999999999</v>
      </c>
      <c r="Q55" s="195"/>
      <c r="R55" s="196">
        <v>0.11537699999999999</v>
      </c>
      <c r="S55" s="197"/>
      <c r="T55" s="264">
        <v>3.0899999999999998E-4</v>
      </c>
      <c r="U55" s="268"/>
      <c r="V55" s="266">
        <v>2.0000000000000001E-4</v>
      </c>
    </row>
    <row r="56" spans="1:22" x14ac:dyDescent="0.25">
      <c r="A56" s="224"/>
      <c r="B56" s="261" t="s">
        <v>200</v>
      </c>
      <c r="C56" s="262">
        <v>86</v>
      </c>
      <c r="D56" s="263"/>
      <c r="F56" s="126"/>
      <c r="G56" s="194">
        <v>8.5446399999999993</v>
      </c>
      <c r="H56" s="195"/>
      <c r="I56" s="196">
        <v>3.6688559999999999</v>
      </c>
      <c r="J56" s="197"/>
      <c r="K56" s="264">
        <v>8.4953990000000008</v>
      </c>
      <c r="L56" s="268"/>
      <c r="M56" s="266">
        <v>3.5966040000000001</v>
      </c>
      <c r="O56" s="126"/>
      <c r="P56" s="194">
        <v>1.7473479999999999</v>
      </c>
      <c r="Q56" s="195"/>
      <c r="R56" s="196">
        <v>1.1238250000000001</v>
      </c>
      <c r="S56" s="197"/>
      <c r="T56" s="264">
        <v>2.219233</v>
      </c>
      <c r="U56" s="268"/>
      <c r="V56" s="266">
        <v>1.434944</v>
      </c>
    </row>
    <row r="57" spans="1:22" x14ac:dyDescent="0.25">
      <c r="A57" s="224"/>
      <c r="B57" s="261" t="s">
        <v>201</v>
      </c>
      <c r="C57" s="262">
        <v>88</v>
      </c>
      <c r="D57" s="263"/>
      <c r="F57" s="126"/>
      <c r="G57" s="194">
        <v>0.22364800000000001</v>
      </c>
      <c r="H57" s="195"/>
      <c r="I57" s="196">
        <v>9.6029000000000003E-2</v>
      </c>
      <c r="J57" s="197"/>
      <c r="K57" s="264">
        <v>0.180311</v>
      </c>
      <c r="L57" s="268"/>
      <c r="M57" s="266">
        <v>7.6336000000000001E-2</v>
      </c>
      <c r="O57" s="126"/>
      <c r="P57" s="194">
        <v>6.2200000000000005E-4</v>
      </c>
      <c r="Q57" s="195"/>
      <c r="R57" s="196">
        <v>4.0000000000000002E-4</v>
      </c>
      <c r="S57" s="197"/>
      <c r="T57" s="264">
        <v>3.0899999999999998E-4</v>
      </c>
      <c r="U57" s="268"/>
      <c r="V57" s="266">
        <v>2.0000000000000001E-4</v>
      </c>
    </row>
    <row r="58" spans="1:22" x14ac:dyDescent="0.25">
      <c r="A58" s="224"/>
      <c r="B58" s="261" t="s">
        <v>202</v>
      </c>
      <c r="C58" s="262">
        <v>89</v>
      </c>
      <c r="D58" s="263"/>
      <c r="F58" s="126"/>
      <c r="G58" s="194">
        <v>2.9425E-2</v>
      </c>
      <c r="H58" s="195"/>
      <c r="I58" s="196">
        <v>1.2633999999999999E-2</v>
      </c>
      <c r="J58" s="197"/>
      <c r="K58" s="264" t="s">
        <v>2</v>
      </c>
      <c r="L58" s="268"/>
      <c r="M58" s="266" t="s">
        <v>2</v>
      </c>
      <c r="O58" s="126"/>
      <c r="P58" s="194">
        <v>6.2200000000000005E-4</v>
      </c>
      <c r="Q58" s="195"/>
      <c r="R58" s="196">
        <v>4.0000000000000002E-4</v>
      </c>
      <c r="S58" s="197"/>
      <c r="T58" s="264" t="s">
        <v>136</v>
      </c>
      <c r="U58" s="268"/>
      <c r="V58" s="266" t="s">
        <v>136</v>
      </c>
    </row>
    <row r="59" spans="1:22" x14ac:dyDescent="0.25">
      <c r="A59" s="224"/>
      <c r="B59" s="261" t="s">
        <v>203</v>
      </c>
      <c r="C59" s="262">
        <v>92</v>
      </c>
      <c r="D59" s="263"/>
      <c r="F59" s="126"/>
      <c r="G59" s="194">
        <v>4.7226999999999998E-2</v>
      </c>
      <c r="H59" s="195"/>
      <c r="I59" s="196">
        <v>2.0278000000000001E-2</v>
      </c>
      <c r="J59" s="197"/>
      <c r="K59" s="264">
        <v>3.0689999999999999E-2</v>
      </c>
      <c r="L59" s="269"/>
      <c r="M59" s="266">
        <v>1.2992999999999999E-2</v>
      </c>
      <c r="O59" s="126"/>
      <c r="P59" s="194">
        <v>6.2200000000000005E-4</v>
      </c>
      <c r="Q59" s="195"/>
      <c r="R59" s="196">
        <v>4.0000000000000002E-4</v>
      </c>
      <c r="S59" s="197"/>
      <c r="T59" s="264">
        <v>3.0899999999999998E-4</v>
      </c>
      <c r="U59" s="269"/>
      <c r="V59" s="266">
        <v>2.0000000000000001E-4</v>
      </c>
    </row>
    <row r="60" spans="1:22" x14ac:dyDescent="0.25">
      <c r="A60" s="224"/>
      <c r="B60" s="261" t="s">
        <v>204</v>
      </c>
      <c r="C60" s="262">
        <v>93</v>
      </c>
      <c r="D60" s="263"/>
      <c r="E60" s="141"/>
      <c r="F60" s="138"/>
      <c r="G60" s="194">
        <v>15.002421</v>
      </c>
      <c r="H60" s="195"/>
      <c r="I60" s="196">
        <v>6.4416669999999998</v>
      </c>
      <c r="J60" s="197"/>
      <c r="K60" s="264">
        <v>19.854552999999999</v>
      </c>
      <c r="L60" s="268"/>
      <c r="M60" s="266">
        <v>8.4056040000000003</v>
      </c>
      <c r="N60" s="141"/>
      <c r="O60" s="138"/>
      <c r="P60" s="194">
        <v>15.055120000000001</v>
      </c>
      <c r="Q60" s="199"/>
      <c r="R60" s="196">
        <v>9.6828559999999992</v>
      </c>
      <c r="S60" s="197"/>
      <c r="T60" s="264">
        <v>21.454847999999998</v>
      </c>
      <c r="U60" s="268"/>
      <c r="V60" s="266">
        <v>13.872591</v>
      </c>
    </row>
    <row r="61" spans="1:22" x14ac:dyDescent="0.25">
      <c r="A61" s="224"/>
      <c r="B61" s="261" t="s">
        <v>205</v>
      </c>
      <c r="C61" s="262">
        <v>94</v>
      </c>
      <c r="D61" s="263"/>
      <c r="F61" s="126"/>
      <c r="G61" s="194">
        <v>1.8544999999999999E-2</v>
      </c>
      <c r="H61" s="195"/>
      <c r="I61" s="196">
        <v>7.9629999999999996E-3</v>
      </c>
      <c r="J61" s="195"/>
      <c r="K61" s="264" t="s">
        <v>2</v>
      </c>
      <c r="L61" s="268"/>
      <c r="M61" s="266" t="s">
        <v>2</v>
      </c>
      <c r="O61" s="126"/>
      <c r="P61" s="194">
        <v>6.2200000000000005E-4</v>
      </c>
      <c r="Q61" s="195"/>
      <c r="R61" s="196">
        <v>4.0000000000000002E-4</v>
      </c>
      <c r="S61" s="195"/>
      <c r="T61" s="264" t="s">
        <v>136</v>
      </c>
      <c r="U61" s="268"/>
      <c r="V61" s="266" t="s">
        <v>136</v>
      </c>
    </row>
    <row r="62" spans="1:22" x14ac:dyDescent="0.25">
      <c r="A62" s="224"/>
      <c r="B62" s="261" t="s">
        <v>206</v>
      </c>
      <c r="C62" s="262">
        <v>96</v>
      </c>
      <c r="D62" s="263"/>
      <c r="E62" s="141"/>
      <c r="F62" s="138"/>
      <c r="G62" s="194">
        <v>3.3454999999999999E-2</v>
      </c>
      <c r="H62" s="195"/>
      <c r="I62" s="196">
        <v>1.4364999999999999E-2</v>
      </c>
      <c r="J62" s="197"/>
      <c r="K62" s="264">
        <v>2.1866E-2</v>
      </c>
      <c r="L62" s="269"/>
      <c r="M62" s="266">
        <v>9.2569999999999996E-3</v>
      </c>
      <c r="N62" s="141"/>
      <c r="O62" s="138"/>
      <c r="P62" s="194">
        <v>6.2200000000000005E-4</v>
      </c>
      <c r="Q62" s="195"/>
      <c r="R62" s="196">
        <v>4.0000000000000002E-4</v>
      </c>
      <c r="S62" s="197"/>
      <c r="T62" s="264">
        <v>4.143E-3</v>
      </c>
      <c r="U62" s="269"/>
      <c r="V62" s="266">
        <v>2.679E-3</v>
      </c>
    </row>
    <row r="63" spans="1:22" x14ac:dyDescent="0.25">
      <c r="A63" s="224"/>
      <c r="B63" s="261" t="s">
        <v>207</v>
      </c>
      <c r="C63" s="262">
        <v>97</v>
      </c>
      <c r="D63" s="263"/>
      <c r="E63" s="141"/>
      <c r="F63" s="138"/>
      <c r="G63" s="194">
        <v>4.0933999999999998E-2</v>
      </c>
      <c r="H63" s="195"/>
      <c r="I63" s="196">
        <v>1.7576000000000001E-2</v>
      </c>
      <c r="J63" s="197"/>
      <c r="K63" s="264" t="s">
        <v>2</v>
      </c>
      <c r="L63" s="268"/>
      <c r="M63" s="266" t="s">
        <v>2</v>
      </c>
      <c r="N63" s="141"/>
      <c r="O63" s="138"/>
      <c r="P63" s="194">
        <v>9.4870000000000006E-3</v>
      </c>
      <c r="Q63" s="195"/>
      <c r="R63" s="196">
        <v>6.1019999999999998E-3</v>
      </c>
      <c r="S63" s="197"/>
      <c r="T63" s="264" t="s">
        <v>136</v>
      </c>
      <c r="U63" s="268"/>
      <c r="V63" s="266" t="s">
        <v>136</v>
      </c>
    </row>
    <row r="64" spans="1:22" x14ac:dyDescent="0.25">
      <c r="A64" s="224"/>
      <c r="B64" s="261" t="s">
        <v>209</v>
      </c>
      <c r="C64" s="262">
        <v>103</v>
      </c>
      <c r="D64" s="263"/>
      <c r="F64" s="126"/>
      <c r="G64" s="194">
        <v>2.5839999999999999E-3</v>
      </c>
      <c r="H64" s="195"/>
      <c r="I64" s="196">
        <v>1.1100000000000001E-3</v>
      </c>
      <c r="J64" s="197"/>
      <c r="K64" s="264" t="s">
        <v>2</v>
      </c>
      <c r="L64" s="268"/>
      <c r="M64" s="266" t="s">
        <v>2</v>
      </c>
      <c r="O64" s="126"/>
      <c r="P64" s="194">
        <v>6.2200000000000005E-4</v>
      </c>
      <c r="Q64" s="195"/>
      <c r="R64" s="196">
        <v>4.0000000000000002E-4</v>
      </c>
      <c r="S64" s="197"/>
      <c r="T64" s="264" t="s">
        <v>136</v>
      </c>
      <c r="U64" s="268"/>
      <c r="V64" s="266" t="s">
        <v>136</v>
      </c>
    </row>
    <row r="65" spans="1:22" x14ac:dyDescent="0.25">
      <c r="A65" s="224"/>
      <c r="B65" s="261" t="s">
        <v>210</v>
      </c>
      <c r="C65" s="262">
        <v>105</v>
      </c>
      <c r="D65" s="263"/>
      <c r="F65" s="126"/>
      <c r="G65" s="194">
        <v>2.3002000000000002E-2</v>
      </c>
      <c r="H65" s="195"/>
      <c r="I65" s="196">
        <v>9.8759999999999994E-3</v>
      </c>
      <c r="J65" s="197"/>
      <c r="K65" s="264" t="s">
        <v>2</v>
      </c>
      <c r="L65" s="265"/>
      <c r="M65" s="266" t="s">
        <v>2</v>
      </c>
      <c r="O65" s="126"/>
      <c r="P65" s="194">
        <v>5.3309999999999998E-3</v>
      </c>
      <c r="Q65" s="195"/>
      <c r="R65" s="196">
        <v>3.4290000000000002E-3</v>
      </c>
      <c r="S65" s="197"/>
      <c r="T65" s="264" t="s">
        <v>136</v>
      </c>
      <c r="U65" s="265"/>
      <c r="V65" s="266" t="s">
        <v>136</v>
      </c>
    </row>
    <row r="66" spans="1:22" x14ac:dyDescent="0.25">
      <c r="A66" s="224"/>
      <c r="B66" s="261" t="s">
        <v>211</v>
      </c>
      <c r="C66" s="262">
        <v>106</v>
      </c>
      <c r="D66" s="263"/>
      <c r="E66" s="141"/>
      <c r="F66" s="138"/>
      <c r="G66" s="194">
        <v>9.3199999999999999E-4</v>
      </c>
      <c r="H66" s="195"/>
      <c r="I66" s="196">
        <v>4.0000000000000002E-4</v>
      </c>
      <c r="J66" s="197"/>
      <c r="K66" s="264" t="s">
        <v>2</v>
      </c>
      <c r="L66" s="268"/>
      <c r="M66" s="266" t="s">
        <v>2</v>
      </c>
      <c r="N66" s="141"/>
      <c r="O66" s="138"/>
      <c r="P66" s="194">
        <v>6.2200000000000005E-4</v>
      </c>
      <c r="Q66" s="195"/>
      <c r="R66" s="196">
        <v>4.0000000000000002E-4</v>
      </c>
      <c r="S66" s="197"/>
      <c r="T66" s="264" t="s">
        <v>136</v>
      </c>
      <c r="U66" s="268"/>
      <c r="V66" s="266" t="s">
        <v>136</v>
      </c>
    </row>
    <row r="67" spans="1:22" x14ac:dyDescent="0.25">
      <c r="A67" s="224"/>
      <c r="B67" s="261" t="s">
        <v>212</v>
      </c>
      <c r="C67" s="262">
        <v>119</v>
      </c>
      <c r="D67" s="263"/>
      <c r="E67" s="71"/>
      <c r="F67" s="126"/>
      <c r="G67" s="194">
        <v>4.4380000000000001E-3</v>
      </c>
      <c r="H67" s="195"/>
      <c r="I67" s="196">
        <v>1.9059999999999999E-3</v>
      </c>
      <c r="J67" s="197"/>
      <c r="K67" s="264" t="s">
        <v>2</v>
      </c>
      <c r="L67" s="269"/>
      <c r="M67" s="266" t="s">
        <v>2</v>
      </c>
      <c r="N67" s="71"/>
      <c r="O67" s="126"/>
      <c r="P67" s="194">
        <v>0</v>
      </c>
      <c r="Q67" s="195"/>
      <c r="R67" s="196" t="s">
        <v>136</v>
      </c>
      <c r="S67" s="197"/>
      <c r="T67" s="264" t="s">
        <v>136</v>
      </c>
      <c r="U67" s="269"/>
      <c r="V67" s="266" t="s">
        <v>136</v>
      </c>
    </row>
    <row r="68" spans="1:22" x14ac:dyDescent="0.25">
      <c r="A68" s="224"/>
      <c r="B68" s="261" t="s">
        <v>378</v>
      </c>
      <c r="C68" s="262">
        <v>125</v>
      </c>
      <c r="D68" s="263"/>
      <c r="E68" s="141"/>
      <c r="F68" s="138"/>
      <c r="G68" s="194">
        <v>4.6519999999999999E-3</v>
      </c>
      <c r="H68" s="195"/>
      <c r="I68" s="196">
        <v>1.9970000000000001E-3</v>
      </c>
      <c r="J68" s="197"/>
      <c r="K68" s="264" t="s">
        <v>2</v>
      </c>
      <c r="L68" s="265"/>
      <c r="M68" s="266" t="s">
        <v>2</v>
      </c>
      <c r="N68" s="141"/>
      <c r="O68" s="138"/>
      <c r="P68" s="194">
        <v>6.2200000000000005E-4</v>
      </c>
      <c r="Q68" s="195"/>
      <c r="R68" s="196">
        <v>4.0000000000000002E-4</v>
      </c>
      <c r="S68" s="197"/>
      <c r="T68" s="264" t="s">
        <v>136</v>
      </c>
      <c r="U68" s="265"/>
      <c r="V68" s="266" t="s">
        <v>136</v>
      </c>
    </row>
    <row r="69" spans="1:22" x14ac:dyDescent="0.25">
      <c r="A69" s="224"/>
      <c r="B69" s="261" t="s">
        <v>613</v>
      </c>
      <c r="C69" s="262">
        <v>127</v>
      </c>
      <c r="D69" s="263"/>
      <c r="E69" s="141"/>
      <c r="F69" s="138"/>
      <c r="G69" s="194">
        <v>7.1530999999999997E-2</v>
      </c>
      <c r="H69" s="195"/>
      <c r="I69" s="196">
        <v>3.0714000000000002E-2</v>
      </c>
      <c r="J69" s="197"/>
      <c r="K69" s="264" t="s">
        <v>2</v>
      </c>
      <c r="L69" s="269"/>
      <c r="M69" s="266" t="s">
        <v>2</v>
      </c>
      <c r="N69" s="141"/>
      <c r="O69" s="138"/>
      <c r="P69" s="194">
        <v>1.0547000000000001E-2</v>
      </c>
      <c r="Q69" s="195"/>
      <c r="R69" s="196">
        <v>6.783E-3</v>
      </c>
      <c r="S69" s="197"/>
      <c r="T69" s="264" t="s">
        <v>136</v>
      </c>
      <c r="U69" s="269"/>
      <c r="V69" s="266" t="s">
        <v>136</v>
      </c>
    </row>
    <row r="70" spans="1:22" x14ac:dyDescent="0.25">
      <c r="A70" s="224"/>
      <c r="B70" s="261" t="s">
        <v>214</v>
      </c>
      <c r="C70" s="262">
        <v>128</v>
      </c>
      <c r="D70" s="263"/>
      <c r="E70" s="141"/>
      <c r="F70" s="138"/>
      <c r="G70" s="194">
        <v>9.3199999999999999E-4</v>
      </c>
      <c r="H70" s="195"/>
      <c r="I70" s="196">
        <v>4.0000000000000002E-4</v>
      </c>
      <c r="J70" s="197"/>
      <c r="K70" s="264" t="s">
        <v>2</v>
      </c>
      <c r="L70" s="265"/>
      <c r="M70" s="266" t="s">
        <v>2</v>
      </c>
      <c r="N70" s="141"/>
      <c r="O70" s="138"/>
      <c r="P70" s="194">
        <v>6.2200000000000005E-4</v>
      </c>
      <c r="Q70" s="195"/>
      <c r="R70" s="196">
        <v>4.0000000000000002E-4</v>
      </c>
      <c r="S70" s="197"/>
      <c r="T70" s="264" t="s">
        <v>136</v>
      </c>
      <c r="U70" s="265"/>
      <c r="V70" s="266" t="s">
        <v>136</v>
      </c>
    </row>
    <row r="71" spans="1:22" x14ac:dyDescent="0.25">
      <c r="A71" s="224"/>
      <c r="B71" s="261" t="s">
        <v>215</v>
      </c>
      <c r="C71" s="262">
        <v>131</v>
      </c>
      <c r="D71" s="263"/>
      <c r="E71" s="141"/>
      <c r="F71" s="138"/>
      <c r="G71" s="194">
        <v>0.22509699999999999</v>
      </c>
      <c r="H71" s="195"/>
      <c r="I71" s="196">
        <v>9.6651000000000001E-2</v>
      </c>
      <c r="J71" s="195"/>
      <c r="K71" s="264" t="s">
        <v>2</v>
      </c>
      <c r="L71" s="268"/>
      <c r="M71" s="266" t="s">
        <v>2</v>
      </c>
      <c r="N71" s="141"/>
      <c r="O71" s="138"/>
      <c r="P71" s="194">
        <v>6.2200000000000005E-4</v>
      </c>
      <c r="Q71" s="195"/>
      <c r="R71" s="196">
        <v>4.0000000000000002E-4</v>
      </c>
      <c r="S71" s="195"/>
      <c r="T71" s="264" t="s">
        <v>136</v>
      </c>
      <c r="U71" s="268"/>
      <c r="V71" s="266" t="s">
        <v>136</v>
      </c>
    </row>
    <row r="72" spans="1:22" x14ac:dyDescent="0.25">
      <c r="A72" s="224"/>
      <c r="B72" s="261" t="s">
        <v>216</v>
      </c>
      <c r="C72" s="262">
        <v>132</v>
      </c>
      <c r="D72" s="263"/>
      <c r="E72" s="71"/>
      <c r="F72" s="126"/>
      <c r="G72" s="194">
        <v>9.3199999999999999E-4</v>
      </c>
      <c r="H72" s="195"/>
      <c r="I72" s="196">
        <v>4.0000000000000002E-4</v>
      </c>
      <c r="J72" s="197"/>
      <c r="K72" s="264" t="s">
        <v>2</v>
      </c>
      <c r="L72" s="268"/>
      <c r="M72" s="266" t="s">
        <v>2</v>
      </c>
      <c r="N72" s="71"/>
      <c r="O72" s="126"/>
      <c r="P72" s="194">
        <v>6.2200000000000005E-4</v>
      </c>
      <c r="Q72" s="195"/>
      <c r="R72" s="196">
        <v>4.0000000000000002E-4</v>
      </c>
      <c r="S72" s="197"/>
      <c r="T72" s="264" t="s">
        <v>136</v>
      </c>
      <c r="U72" s="268"/>
      <c r="V72" s="266" t="s">
        <v>136</v>
      </c>
    </row>
    <row r="73" spans="1:22" x14ac:dyDescent="0.25">
      <c r="A73" s="224"/>
      <c r="B73" s="261" t="s">
        <v>217</v>
      </c>
      <c r="C73" s="262">
        <v>137</v>
      </c>
      <c r="D73" s="263"/>
      <c r="E73" s="141"/>
      <c r="F73" s="138"/>
      <c r="G73" s="194">
        <v>1.7746930000000001</v>
      </c>
      <c r="H73" s="195"/>
      <c r="I73" s="196">
        <v>0.76200900000000005</v>
      </c>
      <c r="J73" s="197"/>
      <c r="K73" s="264" t="s">
        <v>2</v>
      </c>
      <c r="L73" s="268"/>
      <c r="M73" s="266" t="s">
        <v>2</v>
      </c>
      <c r="N73" s="141"/>
      <c r="O73" s="138"/>
      <c r="P73" s="194">
        <v>0.30908400000000003</v>
      </c>
      <c r="Q73" s="195"/>
      <c r="R73" s="196">
        <v>0.198791</v>
      </c>
      <c r="S73" s="197"/>
      <c r="T73" s="264" t="s">
        <v>136</v>
      </c>
      <c r="U73" s="268"/>
      <c r="V73" s="266" t="s">
        <v>136</v>
      </c>
    </row>
    <row r="74" spans="1:22" x14ac:dyDescent="0.25">
      <c r="A74" s="224"/>
      <c r="B74" s="261" t="s">
        <v>614</v>
      </c>
      <c r="C74" s="262">
        <v>138</v>
      </c>
      <c r="D74" s="263"/>
      <c r="E74" s="141"/>
      <c r="F74" s="138"/>
      <c r="G74" s="194">
        <v>0.19680300000000001</v>
      </c>
      <c r="H74" s="195"/>
      <c r="I74" s="196">
        <v>8.4501999999999994E-2</v>
      </c>
      <c r="J74" s="197"/>
      <c r="K74" s="264" t="s">
        <v>2</v>
      </c>
      <c r="L74" s="268"/>
      <c r="M74" s="266" t="s">
        <v>2</v>
      </c>
      <c r="N74" s="141"/>
      <c r="O74" s="138"/>
      <c r="P74" s="194">
        <v>7.9993999999999996E-2</v>
      </c>
      <c r="Q74" s="195"/>
      <c r="R74" s="196">
        <v>5.1449000000000002E-2</v>
      </c>
      <c r="S74" s="197"/>
      <c r="T74" s="264" t="s">
        <v>136</v>
      </c>
      <c r="U74" s="268"/>
      <c r="V74" s="266" t="s">
        <v>136</v>
      </c>
    </row>
    <row r="75" spans="1:22" x14ac:dyDescent="0.25">
      <c r="A75" s="224"/>
      <c r="B75" s="261" t="s">
        <v>218</v>
      </c>
      <c r="C75" s="262">
        <v>139</v>
      </c>
      <c r="D75" s="263"/>
      <c r="E75" s="141"/>
      <c r="F75" s="138"/>
      <c r="G75" s="194">
        <v>6.4279999999999997E-3</v>
      </c>
      <c r="H75" s="195"/>
      <c r="I75" s="196">
        <v>2.7599999999999999E-3</v>
      </c>
      <c r="J75" s="195"/>
      <c r="K75" s="264" t="s">
        <v>2</v>
      </c>
      <c r="L75" s="269"/>
      <c r="M75" s="266" t="s">
        <v>2</v>
      </c>
      <c r="N75" s="141"/>
      <c r="O75" s="138"/>
      <c r="P75" s="194">
        <v>6.2200000000000005E-4</v>
      </c>
      <c r="Q75" s="195"/>
      <c r="R75" s="196">
        <v>4.0000000000000002E-4</v>
      </c>
      <c r="S75" s="195"/>
      <c r="T75" s="264" t="s">
        <v>136</v>
      </c>
      <c r="U75" s="269"/>
      <c r="V75" s="266" t="s">
        <v>136</v>
      </c>
    </row>
    <row r="76" spans="1:22" x14ac:dyDescent="0.25">
      <c r="A76" s="224"/>
      <c r="B76" s="261" t="s">
        <v>219</v>
      </c>
      <c r="C76" s="262">
        <v>142</v>
      </c>
      <c r="D76" s="263"/>
      <c r="E76" s="141"/>
      <c r="F76" s="138"/>
      <c r="G76" s="194">
        <v>0.25552399999999997</v>
      </c>
      <c r="H76" s="195"/>
      <c r="I76" s="196">
        <v>0.10971599999999999</v>
      </c>
      <c r="J76" s="197"/>
      <c r="K76" s="264" t="s">
        <v>2</v>
      </c>
      <c r="L76" s="268"/>
      <c r="M76" s="266" t="s">
        <v>2</v>
      </c>
      <c r="N76" s="141"/>
      <c r="O76" s="138"/>
      <c r="P76" s="194">
        <v>3.1885999999999998E-2</v>
      </c>
      <c r="Q76" s="195"/>
      <c r="R76" s="196">
        <v>2.0507999999999998E-2</v>
      </c>
      <c r="S76" s="197"/>
      <c r="T76" s="264" t="s">
        <v>136</v>
      </c>
      <c r="U76" s="268"/>
      <c r="V76" s="266" t="s">
        <v>136</v>
      </c>
    </row>
    <row r="77" spans="1:22" x14ac:dyDescent="0.25">
      <c r="A77" s="224"/>
      <c r="B77" s="261" t="s">
        <v>221</v>
      </c>
      <c r="C77" s="262">
        <v>146</v>
      </c>
      <c r="D77" s="263"/>
      <c r="E77" s="141"/>
      <c r="F77" s="138"/>
      <c r="G77" s="194">
        <v>0.395986</v>
      </c>
      <c r="H77" s="195"/>
      <c r="I77" s="196">
        <v>0.17002700000000001</v>
      </c>
      <c r="J77" s="197"/>
      <c r="K77" s="264" t="s">
        <v>2</v>
      </c>
      <c r="L77" s="269"/>
      <c r="M77" s="266" t="s">
        <v>2</v>
      </c>
      <c r="N77" s="141"/>
      <c r="O77" s="138"/>
      <c r="P77" s="194">
        <v>4.1078999999999997E-2</v>
      </c>
      <c r="Q77" s="195"/>
      <c r="R77" s="196">
        <v>2.6419999999999999E-2</v>
      </c>
      <c r="S77" s="197"/>
      <c r="T77" s="264" t="s">
        <v>136</v>
      </c>
      <c r="U77" s="269"/>
      <c r="V77" s="266" t="s">
        <v>136</v>
      </c>
    </row>
    <row r="78" spans="1:22" x14ac:dyDescent="0.25">
      <c r="A78" s="224"/>
      <c r="B78" s="261" t="s">
        <v>222</v>
      </c>
      <c r="C78" s="262">
        <v>149</v>
      </c>
      <c r="D78" s="263"/>
      <c r="E78" s="267"/>
      <c r="F78" s="138"/>
      <c r="G78" s="194">
        <v>2.8740000000000002E-2</v>
      </c>
      <c r="H78" s="195"/>
      <c r="I78" s="196">
        <v>1.234E-2</v>
      </c>
      <c r="J78" s="197"/>
      <c r="K78" s="264" t="s">
        <v>2</v>
      </c>
      <c r="L78" s="265"/>
      <c r="M78" s="266" t="s">
        <v>2</v>
      </c>
      <c r="N78" s="267"/>
      <c r="O78" s="138"/>
      <c r="P78" s="194">
        <v>6.2200000000000005E-4</v>
      </c>
      <c r="Q78" s="195"/>
      <c r="R78" s="196">
        <v>4.0000000000000002E-4</v>
      </c>
      <c r="S78" s="197"/>
      <c r="T78" s="264" t="s">
        <v>136</v>
      </c>
      <c r="U78" s="265"/>
      <c r="V78" s="266" t="s">
        <v>136</v>
      </c>
    </row>
    <row r="79" spans="1:22" x14ac:dyDescent="0.25">
      <c r="A79" s="224"/>
      <c r="B79" s="261" t="s">
        <v>223</v>
      </c>
      <c r="C79" s="262">
        <v>151</v>
      </c>
      <c r="D79" s="263"/>
      <c r="E79" s="141"/>
      <c r="F79" s="138"/>
      <c r="G79" s="194">
        <v>0.51023600000000002</v>
      </c>
      <c r="H79" s="195"/>
      <c r="I79" s="196">
        <v>0.219083</v>
      </c>
      <c r="J79" s="197"/>
      <c r="K79" s="264" t="s">
        <v>2</v>
      </c>
      <c r="L79" s="268"/>
      <c r="M79" s="266" t="s">
        <v>2</v>
      </c>
      <c r="N79" s="141"/>
      <c r="O79" s="138"/>
      <c r="P79" s="194">
        <v>7.4140999999999999E-2</v>
      </c>
      <c r="Q79" s="195"/>
      <c r="R79" s="196">
        <v>4.7684999999999998E-2</v>
      </c>
      <c r="S79" s="197"/>
      <c r="T79" s="264" t="s">
        <v>136</v>
      </c>
      <c r="U79" s="268"/>
      <c r="V79" s="266" t="s">
        <v>136</v>
      </c>
    </row>
    <row r="80" spans="1:22" x14ac:dyDescent="0.25">
      <c r="A80" s="224"/>
      <c r="B80" s="261" t="s">
        <v>453</v>
      </c>
      <c r="C80" s="262">
        <v>153</v>
      </c>
      <c r="D80" s="263"/>
      <c r="E80" s="141"/>
      <c r="F80" s="138"/>
      <c r="G80" s="194">
        <v>7.1876999999999996E-2</v>
      </c>
      <c r="H80" s="195"/>
      <c r="I80" s="196">
        <v>3.0862000000000001E-2</v>
      </c>
      <c r="J80" s="197"/>
      <c r="K80" s="264" t="s">
        <v>2</v>
      </c>
      <c r="L80" s="268"/>
      <c r="M80" s="266" t="s">
        <v>2</v>
      </c>
      <c r="N80" s="141"/>
      <c r="O80" s="138"/>
      <c r="P80" s="194">
        <v>6.2200000000000005E-4</v>
      </c>
      <c r="Q80" s="195"/>
      <c r="R80" s="196">
        <v>4.0000000000000002E-4</v>
      </c>
      <c r="S80" s="197"/>
      <c r="T80" s="264" t="s">
        <v>136</v>
      </c>
      <c r="U80" s="268"/>
      <c r="V80" s="266" t="s">
        <v>136</v>
      </c>
    </row>
    <row r="81" spans="1:22" x14ac:dyDescent="0.25">
      <c r="A81" s="224"/>
      <c r="B81" s="261" t="s">
        <v>225</v>
      </c>
      <c r="C81" s="262">
        <v>155</v>
      </c>
      <c r="D81" s="263"/>
      <c r="F81" s="126"/>
      <c r="G81" s="194">
        <v>3.0876000000000001E-2</v>
      </c>
      <c r="H81" s="195"/>
      <c r="I81" s="196">
        <v>1.3257E-2</v>
      </c>
      <c r="J81" s="197"/>
      <c r="K81" s="264" t="s">
        <v>2</v>
      </c>
      <c r="L81" s="269"/>
      <c r="M81" s="266" t="s">
        <v>2</v>
      </c>
      <c r="O81" s="126"/>
      <c r="P81" s="194">
        <v>6.2200000000000005E-4</v>
      </c>
      <c r="Q81" s="195"/>
      <c r="R81" s="196">
        <v>4.0000000000000002E-4</v>
      </c>
      <c r="S81" s="197"/>
      <c r="T81" s="264" t="s">
        <v>136</v>
      </c>
      <c r="U81" s="269"/>
      <c r="V81" s="266" t="s">
        <v>136</v>
      </c>
    </row>
    <row r="82" spans="1:22" x14ac:dyDescent="0.25">
      <c r="A82" s="224"/>
      <c r="B82" s="261" t="s">
        <v>226</v>
      </c>
      <c r="C82" s="262">
        <v>156</v>
      </c>
      <c r="D82" s="263"/>
      <c r="E82" s="141"/>
      <c r="F82" s="138"/>
      <c r="G82" s="194">
        <v>9.3199999999999999E-4</v>
      </c>
      <c r="H82" s="195"/>
      <c r="I82" s="196">
        <v>4.0000000000000002E-4</v>
      </c>
      <c r="J82" s="197"/>
      <c r="K82" s="264" t="s">
        <v>2</v>
      </c>
      <c r="L82" s="268"/>
      <c r="M82" s="266" t="s">
        <v>2</v>
      </c>
      <c r="N82" s="141"/>
      <c r="O82" s="138"/>
      <c r="P82" s="194">
        <v>6.2200000000000005E-4</v>
      </c>
      <c r="Q82" s="195"/>
      <c r="R82" s="196">
        <v>4.0000000000000002E-4</v>
      </c>
      <c r="S82" s="197"/>
      <c r="T82" s="264" t="s">
        <v>136</v>
      </c>
      <c r="U82" s="268"/>
      <c r="V82" s="266" t="s">
        <v>136</v>
      </c>
    </row>
    <row r="83" spans="1:22" x14ac:dyDescent="0.25">
      <c r="A83" s="224"/>
      <c r="B83" s="261" t="s">
        <v>227</v>
      </c>
      <c r="C83" s="262">
        <v>157</v>
      </c>
      <c r="D83" s="263"/>
      <c r="F83" s="126"/>
      <c r="G83" s="194">
        <v>1.1632130000000001</v>
      </c>
      <c r="H83" s="195"/>
      <c r="I83" s="196">
        <v>0.49945499999999998</v>
      </c>
      <c r="J83" s="197"/>
      <c r="K83" s="264" t="s">
        <v>2</v>
      </c>
      <c r="L83" s="268"/>
      <c r="M83" s="266" t="s">
        <v>2</v>
      </c>
      <c r="O83" s="126"/>
      <c r="P83" s="194">
        <v>0.28372199999999997</v>
      </c>
      <c r="Q83" s="195"/>
      <c r="R83" s="196">
        <v>0.182479</v>
      </c>
      <c r="S83" s="197"/>
      <c r="T83" s="264" t="s">
        <v>136</v>
      </c>
      <c r="U83" s="268"/>
      <c r="V83" s="266" t="s">
        <v>136</v>
      </c>
    </row>
    <row r="84" spans="1:22" x14ac:dyDescent="0.25">
      <c r="A84" s="224"/>
      <c r="B84" s="261" t="s">
        <v>228</v>
      </c>
      <c r="C84" s="262">
        <v>158</v>
      </c>
      <c r="D84" s="263"/>
      <c r="F84" s="126"/>
      <c r="G84" s="194">
        <v>2.1940000000000002E-3</v>
      </c>
      <c r="H84" s="195"/>
      <c r="I84" s="196">
        <v>9.4200000000000002E-4</v>
      </c>
      <c r="J84" s="197"/>
      <c r="K84" s="264" t="s">
        <v>2</v>
      </c>
      <c r="L84" s="268"/>
      <c r="M84" s="266" t="s">
        <v>2</v>
      </c>
      <c r="O84" s="126"/>
      <c r="P84" s="194">
        <v>6.2200000000000005E-4</v>
      </c>
      <c r="Q84" s="195"/>
      <c r="R84" s="196">
        <v>4.0000000000000002E-4</v>
      </c>
      <c r="S84" s="197"/>
      <c r="T84" s="264" t="s">
        <v>136</v>
      </c>
      <c r="U84" s="268"/>
      <c r="V84" s="266" t="s">
        <v>136</v>
      </c>
    </row>
    <row r="85" spans="1:22" x14ac:dyDescent="0.25">
      <c r="A85" s="224"/>
      <c r="B85" s="261" t="s">
        <v>229</v>
      </c>
      <c r="C85" s="262">
        <v>164</v>
      </c>
      <c r="D85" s="263">
        <v>490</v>
      </c>
      <c r="E85" s="141"/>
      <c r="F85" s="138"/>
      <c r="G85" s="194"/>
      <c r="H85" s="195"/>
      <c r="I85" s="196" t="s">
        <v>2</v>
      </c>
      <c r="J85" s="197"/>
      <c r="K85" s="264" t="s">
        <v>136</v>
      </c>
      <c r="L85" s="269"/>
      <c r="M85" s="266" t="s">
        <v>2</v>
      </c>
      <c r="N85" s="141"/>
      <c r="O85" s="138"/>
      <c r="P85" s="194" t="s">
        <v>136</v>
      </c>
      <c r="Q85" s="195"/>
      <c r="R85" s="196" t="s">
        <v>136</v>
      </c>
      <c r="S85" s="197"/>
      <c r="T85" s="264" t="s">
        <v>136</v>
      </c>
      <c r="U85" s="269"/>
      <c r="V85" s="266" t="s">
        <v>136</v>
      </c>
    </row>
    <row r="86" spans="1:22" x14ac:dyDescent="0.25">
      <c r="A86" s="224"/>
      <c r="B86" s="261" t="s">
        <v>230</v>
      </c>
      <c r="C86" s="262">
        <v>165</v>
      </c>
      <c r="D86" s="263">
        <v>490</v>
      </c>
      <c r="E86" s="141"/>
      <c r="F86" s="138"/>
      <c r="G86" s="194"/>
      <c r="H86" s="195"/>
      <c r="I86" s="196" t="s">
        <v>2</v>
      </c>
      <c r="J86" s="197"/>
      <c r="K86" s="264" t="s">
        <v>136</v>
      </c>
      <c r="L86" s="268"/>
      <c r="M86" s="266" t="s">
        <v>2</v>
      </c>
      <c r="N86" s="141"/>
      <c r="O86" s="138"/>
      <c r="P86" s="194" t="s">
        <v>136</v>
      </c>
      <c r="Q86" s="195"/>
      <c r="R86" s="196" t="s">
        <v>136</v>
      </c>
      <c r="S86" s="197"/>
      <c r="T86" s="264" t="s">
        <v>136</v>
      </c>
      <c r="U86" s="268"/>
      <c r="V86" s="266" t="s">
        <v>136</v>
      </c>
    </row>
    <row r="87" spans="1:22" x14ac:dyDescent="0.25">
      <c r="A87" s="224"/>
      <c r="B87" s="261" t="s">
        <v>233</v>
      </c>
      <c r="C87" s="262">
        <v>181</v>
      </c>
      <c r="D87" s="263"/>
      <c r="F87" s="126"/>
      <c r="G87" s="194">
        <v>5.6360000000000004E-3</v>
      </c>
      <c r="H87" s="195"/>
      <c r="I87" s="196">
        <v>2.4199999999999998E-3</v>
      </c>
      <c r="J87" s="195"/>
      <c r="K87" s="264" t="s">
        <v>2</v>
      </c>
      <c r="L87" s="268"/>
      <c r="M87" s="266" t="s">
        <v>2</v>
      </c>
      <c r="O87" s="126"/>
      <c r="P87" s="194">
        <v>6.2200000000000005E-4</v>
      </c>
      <c r="Q87" s="195"/>
      <c r="R87" s="196">
        <v>4.0000000000000002E-4</v>
      </c>
      <c r="S87" s="195"/>
      <c r="T87" s="264" t="s">
        <v>136</v>
      </c>
      <c r="U87" s="268"/>
      <c r="V87" s="266" t="s">
        <v>136</v>
      </c>
    </row>
    <row r="88" spans="1:22" x14ac:dyDescent="0.25">
      <c r="A88" s="224"/>
      <c r="B88" s="261" t="s">
        <v>234</v>
      </c>
      <c r="C88" s="262">
        <v>182</v>
      </c>
      <c r="D88" s="263"/>
      <c r="F88" s="126"/>
      <c r="G88" s="194">
        <v>0.112604</v>
      </c>
      <c r="H88" s="195"/>
      <c r="I88" s="196">
        <v>4.8349000000000003E-2</v>
      </c>
      <c r="J88" s="270"/>
      <c r="K88" s="264" t="s">
        <v>2</v>
      </c>
      <c r="L88" s="268"/>
      <c r="M88" s="266" t="s">
        <v>2</v>
      </c>
      <c r="O88" s="126"/>
      <c r="P88" s="194">
        <v>6.2200000000000005E-4</v>
      </c>
      <c r="Q88" s="195"/>
      <c r="R88" s="196">
        <v>4.0000000000000002E-4</v>
      </c>
      <c r="S88" s="270"/>
      <c r="T88" s="264" t="s">
        <v>136</v>
      </c>
      <c r="U88" s="268"/>
      <c r="V88" s="266" t="s">
        <v>136</v>
      </c>
    </row>
    <row r="89" spans="1:22" x14ac:dyDescent="0.25">
      <c r="A89" s="224"/>
      <c r="B89" s="261" t="s">
        <v>235</v>
      </c>
      <c r="C89" s="262">
        <v>183</v>
      </c>
      <c r="D89" s="263"/>
      <c r="F89" s="126"/>
      <c r="G89" s="194">
        <v>1.321199</v>
      </c>
      <c r="H89" s="195"/>
      <c r="I89" s="196">
        <v>0.56728999999999996</v>
      </c>
      <c r="J89" s="197"/>
      <c r="K89" s="264">
        <v>1.071034</v>
      </c>
      <c r="L89" s="265"/>
      <c r="M89" s="266">
        <v>0.453432</v>
      </c>
      <c r="O89" s="126"/>
      <c r="P89" s="194">
        <v>0.17231299999999999</v>
      </c>
      <c r="Q89" s="195"/>
      <c r="R89" s="196">
        <v>0.11082500000000001</v>
      </c>
      <c r="S89" s="197"/>
      <c r="T89" s="264">
        <v>3.0899999999999998E-4</v>
      </c>
      <c r="U89" s="265"/>
      <c r="V89" s="266">
        <v>2.0000000000000001E-4</v>
      </c>
    </row>
    <row r="90" spans="1:22" x14ac:dyDescent="0.25">
      <c r="A90" s="224"/>
      <c r="B90" s="261" t="s">
        <v>236</v>
      </c>
      <c r="C90" s="262">
        <v>184</v>
      </c>
      <c r="D90" s="263"/>
      <c r="E90" s="141"/>
      <c r="F90" s="138"/>
      <c r="G90" s="194">
        <v>1.9519770000000001</v>
      </c>
      <c r="H90" s="195"/>
      <c r="I90" s="196">
        <v>0.83813000000000004</v>
      </c>
      <c r="J90" s="197"/>
      <c r="K90" s="264">
        <v>1.0925579999999999</v>
      </c>
      <c r="L90" s="269"/>
      <c r="M90" s="266">
        <v>0.46254400000000001</v>
      </c>
      <c r="N90" s="141"/>
      <c r="O90" s="138"/>
      <c r="P90" s="194">
        <v>0.285416</v>
      </c>
      <c r="Q90" s="195"/>
      <c r="R90" s="196">
        <v>0.18356800000000001</v>
      </c>
      <c r="S90" s="197"/>
      <c r="T90" s="264">
        <v>0.12611600000000001</v>
      </c>
      <c r="U90" s="269"/>
      <c r="V90" s="266">
        <v>8.1545999999999993E-2</v>
      </c>
    </row>
    <row r="91" spans="1:22" x14ac:dyDescent="0.25">
      <c r="A91" s="224"/>
      <c r="B91" s="261" t="s">
        <v>237</v>
      </c>
      <c r="C91" s="262">
        <v>185</v>
      </c>
      <c r="D91" s="263"/>
      <c r="E91" s="141"/>
      <c r="F91" s="138"/>
      <c r="G91" s="194">
        <v>3.7511779999999999</v>
      </c>
      <c r="H91" s="195"/>
      <c r="I91" s="196">
        <v>1.610663</v>
      </c>
      <c r="J91" s="197"/>
      <c r="K91" s="264">
        <v>3.8463989999999999</v>
      </c>
      <c r="L91" s="268"/>
      <c r="M91" s="266">
        <v>1.6284080000000001</v>
      </c>
      <c r="N91" s="141"/>
      <c r="O91" s="138"/>
      <c r="P91" s="194">
        <v>0.57877999999999996</v>
      </c>
      <c r="Q91" s="195"/>
      <c r="R91" s="196">
        <v>0.37224800000000002</v>
      </c>
      <c r="S91" s="197"/>
      <c r="T91" s="264">
        <v>4.3221999999999997E-2</v>
      </c>
      <c r="U91" s="268"/>
      <c r="V91" s="266">
        <v>2.7947E-2</v>
      </c>
    </row>
    <row r="92" spans="1:22" x14ac:dyDescent="0.25">
      <c r="A92" s="224"/>
      <c r="B92" s="261" t="s">
        <v>238</v>
      </c>
      <c r="C92" s="262">
        <v>186</v>
      </c>
      <c r="D92" s="263"/>
      <c r="E92" s="141"/>
      <c r="F92" s="138"/>
      <c r="G92" s="194">
        <v>5.6363999999999997E-2</v>
      </c>
      <c r="H92" s="195"/>
      <c r="I92" s="196">
        <v>2.4201E-2</v>
      </c>
      <c r="J92" s="195"/>
      <c r="K92" s="264" t="s">
        <v>2</v>
      </c>
      <c r="L92" s="268"/>
      <c r="M92" s="266" t="s">
        <v>2</v>
      </c>
      <c r="N92" s="141"/>
      <c r="O92" s="138"/>
      <c r="P92" s="194">
        <v>6.2200000000000005E-4</v>
      </c>
      <c r="Q92" s="195"/>
      <c r="R92" s="196">
        <v>4.0000000000000002E-4</v>
      </c>
      <c r="S92" s="195"/>
      <c r="T92" s="264" t="s">
        <v>136</v>
      </c>
      <c r="U92" s="268"/>
      <c r="V92" s="266" t="s">
        <v>136</v>
      </c>
    </row>
    <row r="93" spans="1:22" x14ac:dyDescent="0.25">
      <c r="A93" s="224"/>
      <c r="B93" s="261" t="s">
        <v>421</v>
      </c>
      <c r="C93" s="262">
        <v>188</v>
      </c>
      <c r="D93" s="263"/>
      <c r="F93" s="126"/>
      <c r="G93" s="194">
        <v>8.1747E-2</v>
      </c>
      <c r="H93" s="195"/>
      <c r="I93" s="196">
        <v>3.5099999999999999E-2</v>
      </c>
      <c r="J93" s="197"/>
      <c r="K93" s="264" t="s">
        <v>2</v>
      </c>
      <c r="L93" s="268"/>
      <c r="M93" s="266" t="s">
        <v>2</v>
      </c>
      <c r="O93" s="126"/>
      <c r="P93" s="194">
        <v>0.102006</v>
      </c>
      <c r="Q93" s="195"/>
      <c r="R93" s="196">
        <v>6.5605999999999998E-2</v>
      </c>
      <c r="S93" s="197"/>
      <c r="T93" s="264" t="s">
        <v>136</v>
      </c>
      <c r="U93" s="268"/>
      <c r="V93" s="266" t="s">
        <v>136</v>
      </c>
    </row>
    <row r="94" spans="1:22" x14ac:dyDescent="0.25">
      <c r="A94" s="224"/>
      <c r="B94" s="261" t="s">
        <v>239</v>
      </c>
      <c r="C94" s="262">
        <v>189</v>
      </c>
      <c r="D94" s="263"/>
      <c r="E94" s="141"/>
      <c r="F94" s="138"/>
      <c r="G94" s="194">
        <v>0.16614000000000001</v>
      </c>
      <c r="H94" s="195"/>
      <c r="I94" s="196">
        <v>7.1335999999999997E-2</v>
      </c>
      <c r="J94" s="197"/>
      <c r="K94" s="264" t="s">
        <v>2</v>
      </c>
      <c r="L94" s="268"/>
      <c r="M94" s="266" t="s">
        <v>2</v>
      </c>
      <c r="N94" s="141"/>
      <c r="O94" s="138"/>
      <c r="P94" s="194">
        <v>6.2200000000000005E-4</v>
      </c>
      <c r="Q94" s="195"/>
      <c r="R94" s="196">
        <v>4.0000000000000002E-4</v>
      </c>
      <c r="S94" s="197"/>
      <c r="T94" s="264" t="s">
        <v>136</v>
      </c>
      <c r="U94" s="268"/>
      <c r="V94" s="266" t="s">
        <v>136</v>
      </c>
    </row>
    <row r="95" spans="1:22" x14ac:dyDescent="0.25">
      <c r="A95" s="224"/>
      <c r="B95" s="261" t="s">
        <v>241</v>
      </c>
      <c r="C95" s="262">
        <v>192</v>
      </c>
      <c r="D95" s="263"/>
      <c r="F95" s="126"/>
      <c r="G95" s="194">
        <v>1.636441</v>
      </c>
      <c r="H95" s="195"/>
      <c r="I95" s="196">
        <v>0.70264700000000002</v>
      </c>
      <c r="J95" s="197"/>
      <c r="K95" s="264">
        <v>1.482343</v>
      </c>
      <c r="L95" s="268"/>
      <c r="M95" s="266">
        <v>0.62756299999999998</v>
      </c>
      <c r="O95" s="126"/>
      <c r="P95" s="194">
        <v>0.238125</v>
      </c>
      <c r="Q95" s="195"/>
      <c r="R95" s="196">
        <v>0.15315300000000001</v>
      </c>
      <c r="S95" s="197"/>
      <c r="T95" s="264">
        <v>3.1759999999999997E-2</v>
      </c>
      <c r="U95" s="268"/>
      <c r="V95" s="266">
        <v>2.0535999999999999E-2</v>
      </c>
    </row>
    <row r="96" spans="1:22" x14ac:dyDescent="0.25">
      <c r="A96" s="224"/>
      <c r="B96" s="261" t="s">
        <v>242</v>
      </c>
      <c r="C96" s="262">
        <v>193</v>
      </c>
      <c r="D96" s="263"/>
      <c r="E96" s="141"/>
      <c r="F96" s="138"/>
      <c r="G96" s="194">
        <v>0.30564799999999998</v>
      </c>
      <c r="H96" s="195"/>
      <c r="I96" s="196">
        <v>0.13123799999999999</v>
      </c>
      <c r="J96" s="197"/>
      <c r="K96" s="264" t="s">
        <v>2</v>
      </c>
      <c r="L96" s="268"/>
      <c r="M96" s="266" t="s">
        <v>2</v>
      </c>
      <c r="N96" s="141"/>
      <c r="O96" s="138"/>
      <c r="P96" s="194">
        <v>6.2200000000000005E-4</v>
      </c>
      <c r="Q96" s="195"/>
      <c r="R96" s="196">
        <v>4.0000000000000002E-4</v>
      </c>
      <c r="S96" s="197"/>
      <c r="T96" s="264" t="s">
        <v>136</v>
      </c>
      <c r="U96" s="268"/>
      <c r="V96" s="266" t="s">
        <v>136</v>
      </c>
    </row>
    <row r="97" spans="1:22" x14ac:dyDescent="0.25">
      <c r="A97" s="224"/>
      <c r="B97" s="261" t="s">
        <v>243</v>
      </c>
      <c r="C97" s="262">
        <v>194</v>
      </c>
      <c r="D97" s="263">
        <v>490</v>
      </c>
      <c r="E97" s="141"/>
      <c r="F97" s="138"/>
      <c r="G97" s="194" t="s">
        <v>2</v>
      </c>
      <c r="H97" s="195"/>
      <c r="I97" s="196" t="s">
        <v>2</v>
      </c>
      <c r="J97" s="197"/>
      <c r="K97" s="264" t="s">
        <v>2</v>
      </c>
      <c r="L97" s="265"/>
      <c r="M97" s="266" t="s">
        <v>2</v>
      </c>
      <c r="N97" s="141"/>
      <c r="O97" s="138"/>
      <c r="P97" s="194">
        <v>0</v>
      </c>
      <c r="Q97" s="195"/>
      <c r="R97" s="196" t="s">
        <v>136</v>
      </c>
      <c r="S97" s="197"/>
      <c r="T97" s="264" t="s">
        <v>136</v>
      </c>
      <c r="U97" s="265"/>
      <c r="V97" s="266" t="s">
        <v>136</v>
      </c>
    </row>
    <row r="98" spans="1:22" x14ac:dyDescent="0.25">
      <c r="A98" s="224"/>
      <c r="B98" s="261" t="s">
        <v>244</v>
      </c>
      <c r="C98" s="262">
        <v>195</v>
      </c>
      <c r="D98" s="263"/>
      <c r="F98" s="126"/>
      <c r="G98" s="194">
        <v>0.100621</v>
      </c>
      <c r="H98" s="195"/>
      <c r="I98" s="196">
        <v>4.3203999999999999E-2</v>
      </c>
      <c r="J98" s="197"/>
      <c r="K98" s="264" t="s">
        <v>2</v>
      </c>
      <c r="L98" s="268"/>
      <c r="M98" s="266" t="s">
        <v>2</v>
      </c>
      <c r="O98" s="126"/>
      <c r="P98" s="194">
        <v>6.2200000000000005E-4</v>
      </c>
      <c r="Q98" s="200"/>
      <c r="R98" s="196">
        <v>4.0000000000000002E-4</v>
      </c>
      <c r="S98" s="197"/>
      <c r="T98" s="264" t="s">
        <v>136</v>
      </c>
      <c r="U98" s="268"/>
      <c r="V98" s="266" t="s">
        <v>136</v>
      </c>
    </row>
    <row r="99" spans="1:22" x14ac:dyDescent="0.25">
      <c r="A99" s="224"/>
      <c r="B99" s="261" t="s">
        <v>246</v>
      </c>
      <c r="C99" s="262">
        <v>199</v>
      </c>
      <c r="D99" s="263"/>
      <c r="E99" s="141"/>
      <c r="F99" s="138"/>
      <c r="G99" s="194">
        <v>9.3199999999999999E-4</v>
      </c>
      <c r="H99" s="195"/>
      <c r="I99" s="196">
        <v>4.0000000000000002E-4</v>
      </c>
      <c r="J99" s="197"/>
      <c r="K99" s="264" t="s">
        <v>136</v>
      </c>
      <c r="L99" s="269"/>
      <c r="M99" s="266" t="s">
        <v>2</v>
      </c>
      <c r="N99" s="141"/>
      <c r="O99" s="138"/>
      <c r="P99" s="194" t="s">
        <v>136</v>
      </c>
      <c r="Q99" s="195"/>
      <c r="R99" s="196" t="s">
        <v>136</v>
      </c>
      <c r="S99" s="197"/>
      <c r="T99" s="264" t="s">
        <v>136</v>
      </c>
      <c r="U99" s="269"/>
      <c r="V99" s="266" t="s">
        <v>136</v>
      </c>
    </row>
    <row r="100" spans="1:22" x14ac:dyDescent="0.25">
      <c r="A100" s="224"/>
      <c r="B100" s="261" t="s">
        <v>247</v>
      </c>
      <c r="C100" s="262">
        <v>204</v>
      </c>
      <c r="D100" s="263">
        <v>490</v>
      </c>
      <c r="E100" s="271"/>
      <c r="F100" s="138"/>
      <c r="G100" s="194" t="s">
        <v>2</v>
      </c>
      <c r="H100" s="195"/>
      <c r="I100" s="196" t="s">
        <v>2</v>
      </c>
      <c r="J100" s="197"/>
      <c r="K100" s="264" t="s">
        <v>2</v>
      </c>
      <c r="L100" s="268"/>
      <c r="M100" s="266" t="s">
        <v>2</v>
      </c>
      <c r="N100" s="271"/>
      <c r="O100" s="138"/>
      <c r="P100" s="194">
        <v>0</v>
      </c>
      <c r="Q100" s="195"/>
      <c r="R100" s="196" t="s">
        <v>136</v>
      </c>
      <c r="S100" s="197"/>
      <c r="T100" s="264" t="s">
        <v>136</v>
      </c>
      <c r="U100" s="268"/>
      <c r="V100" s="266" t="s">
        <v>136</v>
      </c>
    </row>
    <row r="101" spans="1:22" x14ac:dyDescent="0.25">
      <c r="A101" s="224"/>
      <c r="B101" s="261" t="s">
        <v>249</v>
      </c>
      <c r="C101" s="262">
        <v>211</v>
      </c>
      <c r="D101" s="263"/>
      <c r="F101" s="126"/>
      <c r="G101" s="194">
        <v>9.3199999999999999E-4</v>
      </c>
      <c r="H101" s="195"/>
      <c r="I101" s="196">
        <v>4.0000000000000002E-4</v>
      </c>
      <c r="J101" s="197"/>
      <c r="K101" s="264" t="s">
        <v>2</v>
      </c>
      <c r="L101" s="268"/>
      <c r="M101" s="266" t="s">
        <v>2</v>
      </c>
      <c r="O101" s="126"/>
      <c r="P101" s="194">
        <v>6.2200000000000005E-4</v>
      </c>
      <c r="Q101" s="195"/>
      <c r="R101" s="196">
        <v>4.0000000000000002E-4</v>
      </c>
      <c r="S101" s="197"/>
      <c r="T101" s="264" t="s">
        <v>136</v>
      </c>
      <c r="U101" s="268"/>
      <c r="V101" s="266" t="s">
        <v>136</v>
      </c>
    </row>
    <row r="102" spans="1:22" x14ac:dyDescent="0.25">
      <c r="A102" s="224"/>
      <c r="B102" s="261" t="s">
        <v>256</v>
      </c>
      <c r="C102" s="262">
        <v>256</v>
      </c>
      <c r="D102" s="263"/>
      <c r="F102" s="126"/>
      <c r="G102" s="194">
        <v>0.31381700000000001</v>
      </c>
      <c r="H102" s="195"/>
      <c r="I102" s="196">
        <v>0.134745</v>
      </c>
      <c r="J102" s="197"/>
      <c r="K102" s="264" t="s">
        <v>2</v>
      </c>
      <c r="L102" s="269"/>
      <c r="M102" s="266" t="s">
        <v>2</v>
      </c>
      <c r="O102" s="126"/>
      <c r="P102" s="194">
        <v>3.9158999999999999E-2</v>
      </c>
      <c r="Q102" s="195"/>
      <c r="R102" s="196">
        <v>2.5186E-2</v>
      </c>
      <c r="S102" s="197"/>
      <c r="T102" s="264" t="s">
        <v>136</v>
      </c>
      <c r="U102" s="269"/>
      <c r="V102" s="266" t="s">
        <v>136</v>
      </c>
    </row>
    <row r="103" spans="1:22" x14ac:dyDescent="0.25">
      <c r="A103" s="224"/>
      <c r="B103" s="261" t="s">
        <v>271</v>
      </c>
      <c r="C103" s="262">
        <v>422</v>
      </c>
      <c r="D103" s="263"/>
      <c r="F103" s="126"/>
      <c r="G103" s="194">
        <v>0.36174899999999999</v>
      </c>
      <c r="H103" s="195"/>
      <c r="I103" s="196">
        <v>0.15532599999999999</v>
      </c>
      <c r="J103" s="197"/>
      <c r="K103" s="264">
        <v>0.57502500000000001</v>
      </c>
      <c r="L103" s="268"/>
      <c r="M103" s="266">
        <v>0.24344199999999999</v>
      </c>
      <c r="O103" s="126"/>
      <c r="P103" s="194">
        <v>8.3832000000000004E-2</v>
      </c>
      <c r="Q103" s="195"/>
      <c r="R103" s="196">
        <v>5.3917E-2</v>
      </c>
      <c r="S103" s="197"/>
      <c r="T103" s="264">
        <v>1.5717999999999999E-2</v>
      </c>
      <c r="U103" s="268"/>
      <c r="V103" s="266">
        <v>1.0163E-2</v>
      </c>
    </row>
    <row r="104" spans="1:22" x14ac:dyDescent="0.25">
      <c r="A104" s="224"/>
      <c r="B104" s="261" t="s">
        <v>273</v>
      </c>
      <c r="C104" s="262">
        <v>424</v>
      </c>
      <c r="D104" s="263"/>
      <c r="E104" s="141"/>
      <c r="F104" s="138"/>
      <c r="G104" s="194">
        <v>2.6798980000000001</v>
      </c>
      <c r="H104" s="195"/>
      <c r="I104" s="196">
        <v>1.150682</v>
      </c>
      <c r="J104" s="197"/>
      <c r="K104" s="264">
        <v>3.8768180000000001</v>
      </c>
      <c r="L104" s="265"/>
      <c r="M104" s="266">
        <v>1.641286</v>
      </c>
      <c r="N104" s="141"/>
      <c r="O104" s="138"/>
      <c r="P104" s="194">
        <v>0.312193</v>
      </c>
      <c r="Q104" s="195"/>
      <c r="R104" s="196">
        <v>0.20079</v>
      </c>
      <c r="S104" s="197"/>
      <c r="T104" s="264">
        <v>2.3771E-2</v>
      </c>
      <c r="U104" s="265"/>
      <c r="V104" s="266">
        <v>1.537E-2</v>
      </c>
    </row>
    <row r="105" spans="1:22" x14ac:dyDescent="0.25">
      <c r="A105" s="224"/>
      <c r="B105" s="261" t="s">
        <v>621</v>
      </c>
      <c r="C105" s="262">
        <v>428</v>
      </c>
      <c r="D105" s="263"/>
      <c r="E105" s="141"/>
      <c r="F105" s="138"/>
      <c r="G105" s="194">
        <v>0.175093</v>
      </c>
      <c r="H105" s="195"/>
      <c r="I105" s="196">
        <v>7.5180999999999998E-2</v>
      </c>
      <c r="J105" s="197"/>
      <c r="K105" s="264" t="s">
        <v>2</v>
      </c>
      <c r="L105" s="268"/>
      <c r="M105" s="266" t="s">
        <v>2</v>
      </c>
      <c r="N105" s="141"/>
      <c r="O105" s="138"/>
      <c r="P105" s="194">
        <v>1.5603000000000001E-2</v>
      </c>
      <c r="Q105" s="195"/>
      <c r="R105" s="196">
        <v>1.0035000000000001E-2</v>
      </c>
      <c r="S105" s="197"/>
      <c r="T105" s="264" t="s">
        <v>136</v>
      </c>
      <c r="U105" s="268"/>
      <c r="V105" s="266" t="s">
        <v>136</v>
      </c>
    </row>
    <row r="106" spans="1:22" x14ac:dyDescent="0.25">
      <c r="A106" s="224"/>
      <c r="B106" s="261" t="s">
        <v>274</v>
      </c>
      <c r="C106" s="262">
        <v>490</v>
      </c>
      <c r="D106" s="263"/>
      <c r="E106" s="71"/>
      <c r="F106" s="126"/>
      <c r="G106" s="194">
        <v>2.9850310000000002</v>
      </c>
      <c r="H106" s="195"/>
      <c r="I106" s="196">
        <v>1.281698</v>
      </c>
      <c r="J106" s="197"/>
      <c r="K106" s="264">
        <v>0.44933600000000001</v>
      </c>
      <c r="L106" s="265"/>
      <c r="M106" s="266">
        <v>0.19023000000000001</v>
      </c>
      <c r="N106" s="71"/>
      <c r="O106" s="126"/>
      <c r="P106" s="194">
        <v>0.123044</v>
      </c>
      <c r="Q106" s="195"/>
      <c r="R106" s="196">
        <v>7.9136999999999999E-2</v>
      </c>
      <c r="S106" s="197"/>
      <c r="T106" s="264">
        <v>0.10140200000000001</v>
      </c>
      <c r="U106" s="265"/>
      <c r="V106" s="266">
        <v>6.5565999999999999E-2</v>
      </c>
    </row>
    <row r="107" spans="1:22" x14ac:dyDescent="0.25">
      <c r="A107" s="224"/>
      <c r="B107" s="261" t="s">
        <v>275</v>
      </c>
      <c r="C107" s="262">
        <v>500</v>
      </c>
      <c r="D107" s="263"/>
      <c r="E107" s="141"/>
      <c r="F107" s="138"/>
      <c r="G107" s="194">
        <v>23.039615000000001</v>
      </c>
      <c r="H107" s="195"/>
      <c r="I107" s="196">
        <v>9.8926379999999998</v>
      </c>
      <c r="J107" s="195"/>
      <c r="K107" s="264">
        <v>29.299015000000001</v>
      </c>
      <c r="L107" s="268"/>
      <c r="M107" s="266">
        <v>12.404002999999999</v>
      </c>
      <c r="N107" s="141"/>
      <c r="O107" s="138"/>
      <c r="P107" s="194">
        <v>17.438707000000001</v>
      </c>
      <c r="Q107" s="195"/>
      <c r="R107" s="196">
        <v>11.215884000000001</v>
      </c>
      <c r="S107" s="195"/>
      <c r="T107" s="264">
        <v>18.540292000000001</v>
      </c>
      <c r="U107" s="268"/>
      <c r="V107" s="266">
        <v>11.988054999999999</v>
      </c>
    </row>
    <row r="108" spans="1:22" x14ac:dyDescent="0.25">
      <c r="A108" s="224"/>
      <c r="B108" s="261" t="s">
        <v>276</v>
      </c>
      <c r="C108" s="262">
        <v>568</v>
      </c>
      <c r="D108" s="263"/>
      <c r="F108" s="272"/>
      <c r="G108" s="194">
        <v>9.3199999999999999E-4</v>
      </c>
      <c r="H108" s="195"/>
      <c r="I108" s="196">
        <v>4.0000000000000002E-4</v>
      </c>
      <c r="J108" s="197"/>
      <c r="K108" s="264">
        <v>8.43E-4</v>
      </c>
      <c r="L108" s="265"/>
      <c r="M108" s="266">
        <v>3.57E-4</v>
      </c>
      <c r="O108" s="272"/>
      <c r="P108" s="194">
        <v>6.2200000000000005E-4</v>
      </c>
      <c r="Q108" s="195"/>
      <c r="R108" s="196">
        <v>4.0000000000000002E-4</v>
      </c>
      <c r="S108" s="197"/>
      <c r="T108" s="264">
        <v>1.55E-4</v>
      </c>
      <c r="U108" s="265"/>
      <c r="V108" s="266">
        <v>1E-4</v>
      </c>
    </row>
    <row r="109" spans="1:22" x14ac:dyDescent="0.25">
      <c r="A109" s="224"/>
      <c r="B109" s="261" t="s">
        <v>454</v>
      </c>
      <c r="C109" s="262">
        <v>702</v>
      </c>
      <c r="D109" s="263"/>
      <c r="E109" s="141"/>
      <c r="F109" s="138"/>
      <c r="G109" s="194">
        <v>3.6540000000000001E-3</v>
      </c>
      <c r="H109" s="195"/>
      <c r="I109" s="196">
        <v>1.5690000000000001E-3</v>
      </c>
      <c r="J109" s="197"/>
      <c r="K109" s="264" t="s">
        <v>2</v>
      </c>
      <c r="L109" s="269"/>
      <c r="M109" s="266" t="s">
        <v>2</v>
      </c>
      <c r="N109" s="141"/>
      <c r="O109" s="138"/>
      <c r="P109" s="194">
        <v>2.454E-3</v>
      </c>
      <c r="Q109" s="195"/>
      <c r="R109" s="196">
        <v>1.578E-3</v>
      </c>
      <c r="S109" s="197"/>
      <c r="T109" s="264" t="s">
        <v>136</v>
      </c>
      <c r="U109" s="269"/>
      <c r="V109" s="266" t="s">
        <v>136</v>
      </c>
    </row>
    <row r="110" spans="1:22" x14ac:dyDescent="0.25">
      <c r="A110" s="224"/>
      <c r="B110" s="261" t="s">
        <v>279</v>
      </c>
      <c r="C110" s="262">
        <v>707</v>
      </c>
      <c r="D110" s="263"/>
      <c r="E110" s="141"/>
      <c r="F110" s="138"/>
      <c r="G110" s="194">
        <v>9.3199999999999999E-4</v>
      </c>
      <c r="H110" s="195"/>
      <c r="I110" s="196">
        <v>4.0000000000000002E-4</v>
      </c>
      <c r="J110" s="197"/>
      <c r="K110" s="264" t="s">
        <v>2</v>
      </c>
      <c r="L110" s="268"/>
      <c r="M110" s="266" t="s">
        <v>2</v>
      </c>
      <c r="N110" s="141"/>
      <c r="O110" s="138"/>
      <c r="P110" s="194" t="s">
        <v>136</v>
      </c>
      <c r="Q110" s="195"/>
      <c r="R110" s="196" t="s">
        <v>136</v>
      </c>
      <c r="S110" s="197"/>
      <c r="T110" s="264" t="s">
        <v>136</v>
      </c>
      <c r="U110" s="268"/>
      <c r="V110" s="266" t="s">
        <v>136</v>
      </c>
    </row>
    <row r="111" spans="1:22" x14ac:dyDescent="0.25">
      <c r="A111" s="224"/>
      <c r="B111" s="261" t="s">
        <v>280</v>
      </c>
      <c r="C111" s="262">
        <v>713</v>
      </c>
      <c r="D111" s="263"/>
      <c r="E111" s="141"/>
      <c r="F111" s="138"/>
      <c r="G111" s="194">
        <v>5.3229999999999996E-3</v>
      </c>
      <c r="H111" s="195"/>
      <c r="I111" s="196">
        <v>2.2859999999999998E-3</v>
      </c>
      <c r="J111" s="197"/>
      <c r="K111" s="264" t="s">
        <v>2</v>
      </c>
      <c r="L111" s="265"/>
      <c r="M111" s="266" t="s">
        <v>2</v>
      </c>
      <c r="N111" s="141"/>
      <c r="O111" s="138"/>
      <c r="P111" s="194" t="s">
        <v>136</v>
      </c>
      <c r="Q111" s="199"/>
      <c r="R111" s="196" t="s">
        <v>136</v>
      </c>
      <c r="S111" s="197"/>
      <c r="T111" s="264" t="s">
        <v>136</v>
      </c>
      <c r="U111" s="265"/>
      <c r="V111" s="266" t="s">
        <v>136</v>
      </c>
    </row>
    <row r="112" spans="1:22" x14ac:dyDescent="0.25">
      <c r="A112" s="224"/>
      <c r="B112" s="261" t="s">
        <v>283</v>
      </c>
      <c r="C112" s="262">
        <v>721</v>
      </c>
      <c r="D112" s="263"/>
      <c r="E112" s="141"/>
      <c r="F112" s="138"/>
      <c r="G112" s="194">
        <v>9.3199999999999999E-4</v>
      </c>
      <c r="H112" s="195"/>
      <c r="I112" s="196">
        <v>4.0000000000000002E-4</v>
      </c>
      <c r="J112" s="197"/>
      <c r="K112" s="264" t="s">
        <v>2</v>
      </c>
      <c r="L112" s="268"/>
      <c r="M112" s="266" t="s">
        <v>2</v>
      </c>
      <c r="N112" s="141"/>
      <c r="O112" s="138"/>
      <c r="P112" s="194">
        <v>6.2200000000000005E-4</v>
      </c>
      <c r="Q112" s="195"/>
      <c r="R112" s="196">
        <v>4.0000000000000002E-4</v>
      </c>
      <c r="S112" s="197"/>
      <c r="T112" s="264" t="s">
        <v>136</v>
      </c>
      <c r="U112" s="268"/>
      <c r="V112" s="266" t="s">
        <v>136</v>
      </c>
    </row>
    <row r="113" spans="1:22" x14ac:dyDescent="0.25">
      <c r="A113" s="224"/>
      <c r="B113" s="261" t="s">
        <v>284</v>
      </c>
      <c r="C113" s="262">
        <v>722</v>
      </c>
      <c r="D113" s="263"/>
      <c r="E113" s="141"/>
      <c r="F113" s="138"/>
      <c r="G113" s="194">
        <v>9.3199999999999999E-4</v>
      </c>
      <c r="H113" s="195"/>
      <c r="I113" s="196">
        <v>4.0000000000000002E-4</v>
      </c>
      <c r="J113" s="197"/>
      <c r="K113" s="264" t="s">
        <v>2</v>
      </c>
      <c r="L113" s="268"/>
      <c r="M113" s="266" t="s">
        <v>2</v>
      </c>
      <c r="N113" s="141"/>
      <c r="O113" s="138"/>
      <c r="P113" s="194">
        <v>6.2200000000000005E-4</v>
      </c>
      <c r="Q113" s="195"/>
      <c r="R113" s="196">
        <v>4.0000000000000002E-4</v>
      </c>
      <c r="S113" s="197"/>
      <c r="T113" s="264" t="s">
        <v>136</v>
      </c>
      <c r="U113" s="268"/>
      <c r="V113" s="266" t="s">
        <v>136</v>
      </c>
    </row>
    <row r="114" spans="1:22" x14ac:dyDescent="0.25">
      <c r="A114" s="224"/>
      <c r="B114" s="261" t="s">
        <v>285</v>
      </c>
      <c r="C114" s="262">
        <v>725</v>
      </c>
      <c r="D114" s="263"/>
      <c r="E114" s="141"/>
      <c r="F114" s="138"/>
      <c r="G114" s="194">
        <v>9.3199999999999999E-4</v>
      </c>
      <c r="H114" s="195"/>
      <c r="I114" s="196">
        <v>4.0000000000000002E-4</v>
      </c>
      <c r="J114" s="197"/>
      <c r="K114" s="264" t="s">
        <v>136</v>
      </c>
      <c r="L114" s="268"/>
      <c r="M114" s="266" t="s">
        <v>2</v>
      </c>
      <c r="N114" s="141"/>
      <c r="O114" s="138"/>
      <c r="P114" s="194" t="s">
        <v>136</v>
      </c>
      <c r="Q114" s="195"/>
      <c r="R114" s="196" t="s">
        <v>136</v>
      </c>
      <c r="S114" s="197"/>
      <c r="T114" s="264" t="s">
        <v>136</v>
      </c>
      <c r="U114" s="268"/>
      <c r="V114" s="266" t="s">
        <v>136</v>
      </c>
    </row>
    <row r="115" spans="1:22" x14ac:dyDescent="0.25">
      <c r="A115" s="224"/>
      <c r="B115" s="261" t="s">
        <v>287</v>
      </c>
      <c r="C115" s="262">
        <v>727</v>
      </c>
      <c r="D115" s="263"/>
      <c r="E115" s="141"/>
      <c r="F115" s="138"/>
      <c r="G115" s="194">
        <v>9.3199999999999999E-4</v>
      </c>
      <c r="H115" s="195"/>
      <c r="I115" s="196">
        <v>4.0000000000000002E-4</v>
      </c>
      <c r="J115" s="197"/>
      <c r="K115" s="264" t="s">
        <v>136</v>
      </c>
      <c r="L115" s="265"/>
      <c r="M115" s="266" t="s">
        <v>2</v>
      </c>
      <c r="N115" s="141"/>
      <c r="O115" s="138"/>
      <c r="P115" s="194" t="s">
        <v>136</v>
      </c>
      <c r="Q115" s="195"/>
      <c r="R115" s="196" t="s">
        <v>136</v>
      </c>
      <c r="S115" s="197"/>
      <c r="T115" s="264" t="s">
        <v>136</v>
      </c>
      <c r="U115" s="265"/>
      <c r="V115" s="266" t="s">
        <v>136</v>
      </c>
    </row>
    <row r="116" spans="1:22" x14ac:dyDescent="0.25">
      <c r="A116" s="224"/>
      <c r="B116" s="261" t="s">
        <v>288</v>
      </c>
      <c r="C116" s="262">
        <v>728</v>
      </c>
      <c r="D116" s="263"/>
      <c r="E116" s="141"/>
      <c r="F116" s="138"/>
      <c r="G116" s="194">
        <v>9.3199999999999999E-4</v>
      </c>
      <c r="H116" s="195"/>
      <c r="I116" s="196">
        <v>4.0000000000000002E-4</v>
      </c>
      <c r="J116" s="195"/>
      <c r="K116" s="264" t="s">
        <v>136</v>
      </c>
      <c r="L116" s="268"/>
      <c r="M116" s="266" t="s">
        <v>2</v>
      </c>
      <c r="N116" s="141"/>
      <c r="O116" s="138"/>
      <c r="P116" s="194" t="s">
        <v>136</v>
      </c>
      <c r="Q116" s="195"/>
      <c r="R116" s="196" t="s">
        <v>136</v>
      </c>
      <c r="S116" s="195"/>
      <c r="T116" s="264" t="s">
        <v>136</v>
      </c>
      <c r="U116" s="268"/>
      <c r="V116" s="266" t="s">
        <v>136</v>
      </c>
    </row>
    <row r="117" spans="1:22" x14ac:dyDescent="0.25">
      <c r="A117" s="224"/>
      <c r="B117" s="261" t="s">
        <v>289</v>
      </c>
      <c r="C117" s="262">
        <v>731</v>
      </c>
      <c r="D117" s="263"/>
      <c r="E117" s="141"/>
      <c r="F117" s="138"/>
      <c r="G117" s="194">
        <v>9.3199999999999999E-4</v>
      </c>
      <c r="H117" s="195"/>
      <c r="I117" s="196">
        <v>4.0000000000000002E-4</v>
      </c>
      <c r="J117" s="197"/>
      <c r="K117" s="264" t="s">
        <v>2</v>
      </c>
      <c r="L117" s="268"/>
      <c r="M117" s="266" t="s">
        <v>2</v>
      </c>
      <c r="N117" s="141"/>
      <c r="O117" s="138"/>
      <c r="P117" s="194">
        <v>6.2200000000000005E-4</v>
      </c>
      <c r="Q117" s="195"/>
      <c r="R117" s="196">
        <v>4.0000000000000002E-4</v>
      </c>
      <c r="S117" s="197"/>
      <c r="T117" s="264" t="s">
        <v>136</v>
      </c>
      <c r="U117" s="268"/>
      <c r="V117" s="266" t="s">
        <v>136</v>
      </c>
    </row>
    <row r="118" spans="1:22" x14ac:dyDescent="0.25">
      <c r="A118" s="224"/>
      <c r="B118" s="261" t="s">
        <v>291</v>
      </c>
      <c r="C118" s="262">
        <v>737</v>
      </c>
      <c r="D118" s="263"/>
      <c r="E118" s="141"/>
      <c r="F118" s="138"/>
      <c r="G118" s="194">
        <v>9.3199999999999999E-4</v>
      </c>
      <c r="H118" s="195"/>
      <c r="I118" s="196">
        <v>4.0000000000000002E-4</v>
      </c>
      <c r="J118" s="197"/>
      <c r="K118" s="264" t="s">
        <v>2</v>
      </c>
      <c r="L118" s="268"/>
      <c r="M118" s="266" t="s">
        <v>2</v>
      </c>
      <c r="N118" s="141"/>
      <c r="O118" s="138"/>
      <c r="P118" s="194">
        <v>6.2200000000000005E-4</v>
      </c>
      <c r="Q118" s="195"/>
      <c r="R118" s="196">
        <v>4.0000000000000002E-4</v>
      </c>
      <c r="S118" s="197"/>
      <c r="T118" s="264" t="s">
        <v>136</v>
      </c>
      <c r="U118" s="268"/>
      <c r="V118" s="266" t="s">
        <v>136</v>
      </c>
    </row>
    <row r="119" spans="1:22" x14ac:dyDescent="0.25">
      <c r="A119" s="224"/>
      <c r="B119" s="261" t="s">
        <v>292</v>
      </c>
      <c r="C119" s="262">
        <v>738</v>
      </c>
      <c r="D119" s="263"/>
      <c r="F119" s="126"/>
      <c r="G119" s="194">
        <v>9.3199999999999999E-4</v>
      </c>
      <c r="H119" s="195"/>
      <c r="I119" s="196">
        <v>4.0000000000000002E-4</v>
      </c>
      <c r="J119" s="197"/>
      <c r="K119" s="264" t="s">
        <v>2</v>
      </c>
      <c r="L119" s="265"/>
      <c r="M119" s="266" t="s">
        <v>2</v>
      </c>
      <c r="O119" s="126"/>
      <c r="P119" s="194">
        <v>6.2200000000000005E-4</v>
      </c>
      <c r="Q119" s="195"/>
      <c r="R119" s="196">
        <v>4.0000000000000002E-4</v>
      </c>
      <c r="S119" s="197"/>
      <c r="T119" s="264" t="s">
        <v>136</v>
      </c>
      <c r="U119" s="265"/>
      <c r="V119" s="266" t="s">
        <v>136</v>
      </c>
    </row>
    <row r="120" spans="1:22" x14ac:dyDescent="0.25">
      <c r="A120" s="224"/>
      <c r="B120" s="261" t="s">
        <v>294</v>
      </c>
      <c r="C120" s="262">
        <v>741</v>
      </c>
      <c r="D120" s="263"/>
      <c r="E120" s="141"/>
      <c r="F120" s="138"/>
      <c r="G120" s="194">
        <v>9.3199999999999999E-4</v>
      </c>
      <c r="H120" s="195"/>
      <c r="I120" s="196">
        <v>4.0000000000000002E-4</v>
      </c>
      <c r="J120" s="195"/>
      <c r="K120" s="264" t="s">
        <v>2</v>
      </c>
      <c r="L120" s="268"/>
      <c r="M120" s="266" t="s">
        <v>2</v>
      </c>
      <c r="N120" s="141"/>
      <c r="O120" s="138"/>
      <c r="P120" s="194" t="s">
        <v>136</v>
      </c>
      <c r="Q120" s="195"/>
      <c r="R120" s="196" t="s">
        <v>136</v>
      </c>
      <c r="S120" s="195"/>
      <c r="T120" s="264" t="s">
        <v>136</v>
      </c>
      <c r="U120" s="268"/>
      <c r="V120" s="266" t="s">
        <v>136</v>
      </c>
    </row>
    <row r="121" spans="1:22" x14ac:dyDescent="0.25">
      <c r="A121" s="224"/>
      <c r="B121" s="261" t="s">
        <v>295</v>
      </c>
      <c r="C121" s="262">
        <v>742</v>
      </c>
      <c r="D121" s="263"/>
      <c r="E121" s="141"/>
      <c r="F121" s="138"/>
      <c r="G121" s="194">
        <v>3.0994000000000001E-2</v>
      </c>
      <c r="H121" s="195"/>
      <c r="I121" s="196">
        <v>1.3308E-2</v>
      </c>
      <c r="J121" s="197"/>
      <c r="K121" s="264" t="s">
        <v>2</v>
      </c>
      <c r="L121" s="269"/>
      <c r="M121" s="266" t="s">
        <v>2</v>
      </c>
      <c r="N121" s="141"/>
      <c r="O121" s="138"/>
      <c r="P121" s="194">
        <v>1.3339E-2</v>
      </c>
      <c r="Q121" s="195"/>
      <c r="R121" s="196">
        <v>8.5789999999999998E-3</v>
      </c>
      <c r="S121" s="197"/>
      <c r="T121" s="264" t="s">
        <v>136</v>
      </c>
      <c r="U121" s="269"/>
      <c r="V121" s="266" t="s">
        <v>136</v>
      </c>
    </row>
    <row r="122" spans="1:22" x14ac:dyDescent="0.25">
      <c r="A122" s="224"/>
      <c r="B122" s="261" t="s">
        <v>296</v>
      </c>
      <c r="C122" s="262">
        <v>744</v>
      </c>
      <c r="D122" s="263"/>
      <c r="E122" s="141"/>
      <c r="F122" s="138"/>
      <c r="G122" s="194">
        <v>9.3199999999999999E-4</v>
      </c>
      <c r="H122" s="195"/>
      <c r="I122" s="196">
        <v>4.0000000000000002E-4</v>
      </c>
      <c r="J122" s="197"/>
      <c r="K122" s="264" t="s">
        <v>2</v>
      </c>
      <c r="L122" s="268"/>
      <c r="M122" s="266" t="s">
        <v>2</v>
      </c>
      <c r="N122" s="141"/>
      <c r="O122" s="138"/>
      <c r="P122" s="194">
        <v>6.2200000000000005E-4</v>
      </c>
      <c r="Q122" s="195"/>
      <c r="R122" s="196">
        <v>4.0000000000000002E-4</v>
      </c>
      <c r="S122" s="197"/>
      <c r="T122" s="264" t="s">
        <v>136</v>
      </c>
      <c r="U122" s="268"/>
      <c r="V122" s="266" t="s">
        <v>136</v>
      </c>
    </row>
    <row r="123" spans="1:22" x14ac:dyDescent="0.25">
      <c r="A123" s="224"/>
      <c r="B123" s="261" t="s">
        <v>297</v>
      </c>
      <c r="C123" s="262">
        <v>764</v>
      </c>
      <c r="D123" s="263"/>
      <c r="E123" s="141"/>
      <c r="F123" s="138"/>
      <c r="G123" s="194">
        <v>1.6739999999999999E-3</v>
      </c>
      <c r="H123" s="195"/>
      <c r="I123" s="196">
        <v>7.1900000000000002E-4</v>
      </c>
      <c r="J123" s="197"/>
      <c r="K123" s="264" t="s">
        <v>2</v>
      </c>
      <c r="L123" s="265"/>
      <c r="M123" s="266" t="s">
        <v>2</v>
      </c>
      <c r="N123" s="141"/>
      <c r="O123" s="138"/>
      <c r="P123" s="194">
        <v>6.2200000000000005E-4</v>
      </c>
      <c r="Q123" s="195"/>
      <c r="R123" s="196">
        <v>4.0000000000000002E-4</v>
      </c>
      <c r="S123" s="197"/>
      <c r="T123" s="264" t="s">
        <v>136</v>
      </c>
      <c r="U123" s="265"/>
      <c r="V123" s="266" t="s">
        <v>136</v>
      </c>
    </row>
    <row r="124" spans="1:22" x14ac:dyDescent="0.25">
      <c r="A124" s="224"/>
      <c r="B124" s="261" t="s">
        <v>298</v>
      </c>
      <c r="C124" s="262">
        <v>765</v>
      </c>
      <c r="D124" s="263"/>
      <c r="E124" s="141"/>
      <c r="F124" s="138"/>
      <c r="G124" s="194">
        <v>3.398E-3</v>
      </c>
      <c r="H124" s="195"/>
      <c r="I124" s="196">
        <v>1.459E-3</v>
      </c>
      <c r="J124" s="197"/>
      <c r="K124" s="264" t="s">
        <v>2</v>
      </c>
      <c r="L124" s="269"/>
      <c r="M124" s="266" t="s">
        <v>2</v>
      </c>
      <c r="N124" s="141"/>
      <c r="O124" s="138"/>
      <c r="P124" s="194" t="s">
        <v>136</v>
      </c>
      <c r="Q124" s="195"/>
      <c r="R124" s="196" t="s">
        <v>136</v>
      </c>
      <c r="S124" s="197"/>
      <c r="T124" s="264" t="s">
        <v>136</v>
      </c>
      <c r="U124" s="269"/>
      <c r="V124" s="266" t="s">
        <v>136</v>
      </c>
    </row>
    <row r="125" spans="1:22" x14ac:dyDescent="0.25">
      <c r="A125" s="224"/>
      <c r="B125" s="261" t="s">
        <v>299</v>
      </c>
      <c r="C125" s="262">
        <v>766</v>
      </c>
      <c r="D125" s="263"/>
      <c r="E125" s="71"/>
      <c r="F125" s="126"/>
      <c r="G125" s="194">
        <v>0.15474499999999999</v>
      </c>
      <c r="H125" s="195"/>
      <c r="I125" s="196">
        <v>6.6444000000000003E-2</v>
      </c>
      <c r="J125" s="197"/>
      <c r="K125" s="264" t="s">
        <v>2</v>
      </c>
      <c r="L125" s="268"/>
      <c r="M125" s="266" t="s">
        <v>2</v>
      </c>
      <c r="N125" s="71"/>
      <c r="O125" s="126"/>
      <c r="P125" s="194">
        <v>6.6451999999999997E-2</v>
      </c>
      <c r="Q125" s="195"/>
      <c r="R125" s="196">
        <v>4.2738999999999999E-2</v>
      </c>
      <c r="S125" s="197"/>
      <c r="T125" s="264" t="s">
        <v>136</v>
      </c>
      <c r="U125" s="268"/>
      <c r="V125" s="266" t="s">
        <v>136</v>
      </c>
    </row>
    <row r="126" spans="1:22" x14ac:dyDescent="0.25">
      <c r="A126" s="224"/>
      <c r="B126" s="261" t="s">
        <v>301</v>
      </c>
      <c r="C126" s="262">
        <v>773</v>
      </c>
      <c r="D126" s="263">
        <v>490</v>
      </c>
      <c r="E126" s="141"/>
      <c r="F126" s="138"/>
      <c r="G126" s="194"/>
      <c r="H126" s="195"/>
      <c r="I126" s="196" t="s">
        <v>2</v>
      </c>
      <c r="J126" s="195"/>
      <c r="K126" s="264" t="s">
        <v>136</v>
      </c>
      <c r="L126" s="269"/>
      <c r="M126" s="266" t="s">
        <v>2</v>
      </c>
      <c r="N126" s="141"/>
      <c r="O126" s="138"/>
      <c r="P126" s="194">
        <v>0</v>
      </c>
      <c r="Q126" s="195"/>
      <c r="R126" s="196" t="s">
        <v>136</v>
      </c>
      <c r="S126" s="195"/>
      <c r="T126" s="264" t="s">
        <v>136</v>
      </c>
      <c r="U126" s="269"/>
      <c r="V126" s="266" t="s">
        <v>136</v>
      </c>
    </row>
    <row r="127" spans="1:22" x14ac:dyDescent="0.25">
      <c r="A127" s="224"/>
      <c r="B127" s="261" t="s">
        <v>302</v>
      </c>
      <c r="C127" s="262">
        <v>777</v>
      </c>
      <c r="D127" s="263"/>
      <c r="E127" s="141"/>
      <c r="F127" s="138"/>
      <c r="G127" s="194">
        <v>9.3199999999999999E-4</v>
      </c>
      <c r="H127" s="195"/>
      <c r="I127" s="196">
        <v>4.0000000000000002E-4</v>
      </c>
      <c r="J127" s="197"/>
      <c r="K127" s="264" t="s">
        <v>2</v>
      </c>
      <c r="L127" s="268"/>
      <c r="M127" s="266" t="s">
        <v>2</v>
      </c>
      <c r="N127" s="141"/>
      <c r="O127" s="138"/>
      <c r="P127" s="194">
        <v>6.2200000000000005E-4</v>
      </c>
      <c r="Q127" s="195"/>
      <c r="R127" s="196">
        <v>4.0000000000000002E-4</v>
      </c>
      <c r="S127" s="197"/>
      <c r="T127" s="264" t="s">
        <v>136</v>
      </c>
      <c r="U127" s="268"/>
      <c r="V127" s="266" t="s">
        <v>136</v>
      </c>
    </row>
    <row r="128" spans="1:22" x14ac:dyDescent="0.25">
      <c r="A128" s="224"/>
      <c r="B128" s="261" t="s">
        <v>303</v>
      </c>
      <c r="C128" s="262">
        <v>787</v>
      </c>
      <c r="D128" s="263"/>
      <c r="E128" s="141"/>
      <c r="F128" s="138"/>
      <c r="G128" s="194">
        <v>1.6241999999999999E-2</v>
      </c>
      <c r="H128" s="195"/>
      <c r="I128" s="196">
        <v>6.9740000000000002E-3</v>
      </c>
      <c r="J128" s="197"/>
      <c r="K128" s="264" t="s">
        <v>2</v>
      </c>
      <c r="L128" s="265"/>
      <c r="M128" s="266" t="s">
        <v>2</v>
      </c>
      <c r="N128" s="141"/>
      <c r="O128" s="138"/>
      <c r="P128" s="194">
        <v>6.2200000000000005E-4</v>
      </c>
      <c r="Q128" s="195"/>
      <c r="R128" s="196">
        <v>4.0000000000000002E-4</v>
      </c>
      <c r="S128" s="197"/>
      <c r="T128" s="264" t="s">
        <v>136</v>
      </c>
      <c r="U128" s="265"/>
      <c r="V128" s="266" t="s">
        <v>136</v>
      </c>
    </row>
    <row r="129" spans="1:22" x14ac:dyDescent="0.25">
      <c r="A129" s="224"/>
      <c r="B129" s="261" t="s">
        <v>304</v>
      </c>
      <c r="C129" s="262">
        <v>791</v>
      </c>
      <c r="D129" s="263"/>
      <c r="E129" s="141"/>
      <c r="F129" s="138"/>
      <c r="G129" s="194">
        <v>2.4036999999999999E-2</v>
      </c>
      <c r="H129" s="195"/>
      <c r="I129" s="196">
        <v>1.0321E-2</v>
      </c>
      <c r="J129" s="197"/>
      <c r="K129" s="264" t="s">
        <v>2</v>
      </c>
      <c r="L129" s="265"/>
      <c r="M129" s="266" t="s">
        <v>2</v>
      </c>
      <c r="N129" s="141"/>
      <c r="O129" s="138"/>
      <c r="P129" s="194" t="s">
        <v>136</v>
      </c>
      <c r="Q129" s="195"/>
      <c r="R129" s="196" t="s">
        <v>136</v>
      </c>
      <c r="S129" s="197"/>
      <c r="T129" s="264" t="s">
        <v>136</v>
      </c>
      <c r="U129" s="265"/>
      <c r="V129" s="266" t="s">
        <v>136</v>
      </c>
    </row>
    <row r="130" spans="1:22" x14ac:dyDescent="0.25">
      <c r="A130" s="224"/>
      <c r="B130" s="261" t="s">
        <v>305</v>
      </c>
      <c r="C130" s="262">
        <v>792</v>
      </c>
      <c r="D130" s="263"/>
      <c r="E130" s="141"/>
      <c r="F130" s="138"/>
      <c r="G130" s="194">
        <v>4.3429999999999996E-3</v>
      </c>
      <c r="H130" s="195"/>
      <c r="I130" s="196">
        <v>1.8649999999999999E-3</v>
      </c>
      <c r="J130" s="197"/>
      <c r="K130" s="264" t="s">
        <v>2</v>
      </c>
      <c r="L130" s="265"/>
      <c r="M130" s="266" t="s">
        <v>2</v>
      </c>
      <c r="N130" s="141"/>
      <c r="O130" s="138"/>
      <c r="P130" s="194" t="s">
        <v>136</v>
      </c>
      <c r="Q130" s="195"/>
      <c r="R130" s="196" t="s">
        <v>136</v>
      </c>
      <c r="S130" s="197"/>
      <c r="T130" s="264" t="s">
        <v>136</v>
      </c>
      <c r="U130" s="265"/>
      <c r="V130" s="266" t="s">
        <v>136</v>
      </c>
    </row>
    <row r="131" spans="1:22" x14ac:dyDescent="0.25">
      <c r="A131" s="224"/>
      <c r="B131" s="261" t="s">
        <v>306</v>
      </c>
      <c r="C131" s="262">
        <v>793</v>
      </c>
      <c r="D131" s="263"/>
      <c r="E131" s="141"/>
      <c r="F131" s="138"/>
      <c r="G131" s="194">
        <v>2.7439999999999999E-3</v>
      </c>
      <c r="H131" s="195"/>
      <c r="I131" s="196">
        <v>1.178E-3</v>
      </c>
      <c r="J131" s="197"/>
      <c r="K131" s="264" t="s">
        <v>2</v>
      </c>
      <c r="L131" s="269"/>
      <c r="M131" s="266" t="s">
        <v>2</v>
      </c>
      <c r="N131" s="141"/>
      <c r="O131" s="138"/>
      <c r="P131" s="194">
        <v>6.2200000000000005E-4</v>
      </c>
      <c r="Q131" s="195"/>
      <c r="R131" s="196">
        <v>4.0000000000000002E-4</v>
      </c>
      <c r="S131" s="197"/>
      <c r="T131" s="264" t="s">
        <v>136</v>
      </c>
      <c r="U131" s="269"/>
      <c r="V131" s="266" t="s">
        <v>136</v>
      </c>
    </row>
    <row r="132" spans="1:22" x14ac:dyDescent="0.25">
      <c r="A132" s="224"/>
      <c r="B132" s="261" t="s">
        <v>307</v>
      </c>
      <c r="C132" s="262">
        <v>796</v>
      </c>
      <c r="D132" s="263"/>
      <c r="F132" s="126"/>
      <c r="G132" s="194">
        <v>2.8809999999999999E-3</v>
      </c>
      <c r="H132" s="195"/>
      <c r="I132" s="196">
        <v>1.237E-3</v>
      </c>
      <c r="J132" s="197"/>
      <c r="K132" s="264" t="s">
        <v>2</v>
      </c>
      <c r="L132" s="268"/>
      <c r="M132" s="266" t="s">
        <v>2</v>
      </c>
      <c r="O132" s="126"/>
      <c r="P132" s="194">
        <v>6.6699999999999995E-4</v>
      </c>
      <c r="Q132" s="195"/>
      <c r="R132" s="196">
        <v>4.2900000000000002E-4</v>
      </c>
      <c r="S132" s="197"/>
      <c r="T132" s="264" t="s">
        <v>136</v>
      </c>
      <c r="U132" s="268"/>
      <c r="V132" s="266" t="s">
        <v>136</v>
      </c>
    </row>
    <row r="133" spans="1:22" x14ac:dyDescent="0.25">
      <c r="A133" s="224"/>
      <c r="B133" s="261" t="s">
        <v>308</v>
      </c>
      <c r="C133" s="262">
        <v>797</v>
      </c>
      <c r="D133" s="263"/>
      <c r="E133" s="141"/>
      <c r="F133" s="138"/>
      <c r="G133" s="194">
        <v>7.6839999999999999E-3</v>
      </c>
      <c r="H133" s="195"/>
      <c r="I133" s="196">
        <v>3.2989999999999998E-3</v>
      </c>
      <c r="J133" s="197"/>
      <c r="K133" s="264" t="s">
        <v>2</v>
      </c>
      <c r="L133" s="265"/>
      <c r="M133" s="266" t="s">
        <v>2</v>
      </c>
      <c r="N133" s="141"/>
      <c r="O133" s="138"/>
      <c r="P133" s="194" t="s">
        <v>136</v>
      </c>
      <c r="Q133" s="195"/>
      <c r="R133" s="196" t="s">
        <v>136</v>
      </c>
      <c r="S133" s="197"/>
      <c r="T133" s="264" t="s">
        <v>136</v>
      </c>
      <c r="U133" s="265"/>
      <c r="V133" s="266" t="s">
        <v>136</v>
      </c>
    </row>
    <row r="134" spans="1:22" x14ac:dyDescent="0.25">
      <c r="A134" s="224"/>
      <c r="B134" s="261" t="s">
        <v>309</v>
      </c>
      <c r="C134" s="262">
        <v>799</v>
      </c>
      <c r="D134" s="263"/>
      <c r="E134" s="141"/>
      <c r="F134" s="138"/>
      <c r="G134" s="194">
        <v>1.439E-3</v>
      </c>
      <c r="H134" s="195"/>
      <c r="I134" s="196">
        <v>6.1799999999999995E-4</v>
      </c>
      <c r="J134" s="195"/>
      <c r="K134" s="264" t="s">
        <v>2</v>
      </c>
      <c r="L134" s="268"/>
      <c r="M134" s="266" t="s">
        <v>2</v>
      </c>
      <c r="N134" s="141"/>
      <c r="O134" s="138"/>
      <c r="P134" s="194" t="s">
        <v>136</v>
      </c>
      <c r="Q134" s="195"/>
      <c r="R134" s="196" t="s">
        <v>136</v>
      </c>
      <c r="S134" s="195"/>
      <c r="T134" s="264" t="s">
        <v>136</v>
      </c>
      <c r="U134" s="268"/>
      <c r="V134" s="266" t="s">
        <v>136</v>
      </c>
    </row>
    <row r="135" spans="1:22" x14ac:dyDescent="0.25">
      <c r="A135" s="224"/>
      <c r="B135" s="261" t="s">
        <v>310</v>
      </c>
      <c r="C135" s="262">
        <v>801</v>
      </c>
      <c r="D135" s="263"/>
      <c r="E135" s="141"/>
      <c r="F135" s="138"/>
      <c r="G135" s="194">
        <v>6.3563492700144861</v>
      </c>
      <c r="H135" s="195"/>
      <c r="I135" s="196">
        <v>2.7292580000000002</v>
      </c>
      <c r="J135" s="270"/>
      <c r="K135" s="264" t="s">
        <v>2</v>
      </c>
      <c r="L135" s="268"/>
      <c r="M135" s="266" t="s">
        <v>2</v>
      </c>
      <c r="N135" s="141"/>
      <c r="O135" s="138"/>
      <c r="P135" s="194">
        <v>2.5438190000000001</v>
      </c>
      <c r="Q135" s="195"/>
      <c r="R135" s="196">
        <v>1.636083</v>
      </c>
      <c r="S135" s="270"/>
      <c r="T135" s="264" t="s">
        <v>136</v>
      </c>
      <c r="U135" s="268"/>
      <c r="V135" s="266" t="s">
        <v>136</v>
      </c>
    </row>
    <row r="136" spans="1:22" x14ac:dyDescent="0.25">
      <c r="A136" s="224"/>
      <c r="B136" s="261" t="s">
        <v>657</v>
      </c>
      <c r="C136" s="262">
        <v>802</v>
      </c>
      <c r="D136" s="263"/>
      <c r="F136" s="126"/>
      <c r="G136" s="194">
        <v>0.39495200000000003</v>
      </c>
      <c r="H136" s="195"/>
      <c r="I136" s="196">
        <v>0.16958300000000001</v>
      </c>
      <c r="J136" s="197"/>
      <c r="K136" s="264"/>
      <c r="L136" s="265"/>
      <c r="M136" s="266"/>
      <c r="O136" s="126"/>
      <c r="P136" s="194">
        <v>0.15806000000000001</v>
      </c>
      <c r="Q136" s="199"/>
      <c r="R136" s="196">
        <v>0.101658</v>
      </c>
      <c r="S136" s="197"/>
      <c r="T136" s="264"/>
      <c r="U136" s="265"/>
      <c r="V136" s="266"/>
    </row>
    <row r="137" spans="1:22" x14ac:dyDescent="0.25">
      <c r="A137" s="224"/>
      <c r="B137" s="261" t="s">
        <v>313</v>
      </c>
      <c r="C137" s="262">
        <v>811</v>
      </c>
      <c r="D137" s="263"/>
      <c r="E137" s="141"/>
      <c r="F137" s="138"/>
      <c r="G137" s="194">
        <v>9.3199999999999999E-4</v>
      </c>
      <c r="H137" s="195"/>
      <c r="I137" s="196">
        <v>4.0000000000000002E-4</v>
      </c>
      <c r="J137" s="197"/>
      <c r="K137" s="264"/>
      <c r="L137" s="268"/>
      <c r="M137" s="266"/>
      <c r="N137" s="141"/>
      <c r="O137" s="138"/>
      <c r="P137" s="194" t="s">
        <v>136</v>
      </c>
      <c r="Q137" s="195"/>
      <c r="R137" s="196" t="s">
        <v>136</v>
      </c>
      <c r="S137" s="197"/>
      <c r="T137" s="264"/>
      <c r="U137" s="268"/>
      <c r="V137" s="266"/>
    </row>
    <row r="138" spans="1:22" x14ac:dyDescent="0.25">
      <c r="A138" s="224"/>
      <c r="B138" s="261" t="s">
        <v>143</v>
      </c>
      <c r="C138" s="262">
        <v>805</v>
      </c>
      <c r="D138" s="263"/>
      <c r="E138" s="141"/>
      <c r="F138" s="138"/>
      <c r="G138" s="194">
        <v>0.120185</v>
      </c>
      <c r="H138" s="195"/>
      <c r="I138" s="196">
        <v>5.1603999999999997E-2</v>
      </c>
      <c r="J138" s="197"/>
      <c r="K138" s="264"/>
      <c r="L138" s="268"/>
      <c r="M138" s="266"/>
      <c r="N138" s="141"/>
      <c r="O138" s="138"/>
      <c r="P138" s="194">
        <v>1.6538000000000001E-2</v>
      </c>
      <c r="Q138" s="195"/>
      <c r="R138" s="196">
        <v>1.0637000000000001E-2</v>
      </c>
      <c r="S138" s="197"/>
      <c r="T138" s="264"/>
      <c r="U138" s="268"/>
      <c r="V138" s="266"/>
    </row>
    <row r="139" spans="1:22" x14ac:dyDescent="0.25">
      <c r="A139" s="224"/>
      <c r="B139" s="261" t="s">
        <v>311</v>
      </c>
      <c r="C139" s="262">
        <v>807</v>
      </c>
      <c r="D139" s="263">
        <v>490</v>
      </c>
      <c r="E139" s="141"/>
      <c r="F139" s="138"/>
      <c r="G139" s="194" t="s">
        <v>2</v>
      </c>
      <c r="H139" s="195"/>
      <c r="I139" s="196" t="s">
        <v>2</v>
      </c>
      <c r="J139" s="197"/>
      <c r="K139" s="264"/>
      <c r="L139" s="268"/>
      <c r="M139" s="266"/>
      <c r="N139" s="141"/>
      <c r="O139" s="138"/>
      <c r="P139" s="194">
        <v>0</v>
      </c>
      <c r="Q139" s="195"/>
      <c r="R139" s="196" t="s">
        <v>136</v>
      </c>
      <c r="S139" s="197"/>
      <c r="T139" s="264"/>
      <c r="U139" s="268"/>
      <c r="V139" s="266"/>
    </row>
    <row r="140" spans="1:22" x14ac:dyDescent="0.25">
      <c r="A140" s="224"/>
      <c r="B140" s="261" t="s">
        <v>314</v>
      </c>
      <c r="C140" s="262">
        <v>812</v>
      </c>
      <c r="D140" s="263"/>
      <c r="E140" s="141"/>
      <c r="F140" s="138"/>
      <c r="G140" s="194">
        <v>9.3199999999999999E-4</v>
      </c>
      <c r="H140" s="195"/>
      <c r="I140" s="196">
        <v>4.0000000000000002E-4</v>
      </c>
      <c r="J140" s="270"/>
      <c r="K140" s="264"/>
      <c r="L140" s="268"/>
      <c r="M140" s="266"/>
      <c r="N140" s="141"/>
      <c r="O140" s="138"/>
      <c r="P140" s="194">
        <v>6.2200000000000005E-4</v>
      </c>
      <c r="Q140" s="199"/>
      <c r="R140" s="196">
        <v>4.0000000000000002E-4</v>
      </c>
      <c r="S140" s="270"/>
      <c r="T140" s="264"/>
      <c r="U140" s="268"/>
      <c r="V140" s="266"/>
    </row>
    <row r="141" spans="1:22" x14ac:dyDescent="0.25">
      <c r="A141" s="224"/>
      <c r="B141" s="261" t="s">
        <v>315</v>
      </c>
      <c r="C141" s="262">
        <v>813</v>
      </c>
      <c r="D141" s="263"/>
      <c r="F141" s="126"/>
      <c r="G141" s="194">
        <v>0.193023</v>
      </c>
      <c r="H141" s="195"/>
      <c r="I141" s="196">
        <v>8.2878999999999994E-2</v>
      </c>
      <c r="J141" s="197"/>
      <c r="K141" s="264"/>
      <c r="L141" s="268"/>
      <c r="M141" s="266"/>
      <c r="O141" s="126"/>
      <c r="P141" s="194">
        <v>8.3361000000000005E-2</v>
      </c>
      <c r="Q141" s="195"/>
      <c r="R141" s="196">
        <v>5.3614000000000002E-2</v>
      </c>
      <c r="S141" s="197"/>
      <c r="T141" s="264"/>
      <c r="U141" s="268"/>
      <c r="V141" s="266"/>
    </row>
    <row r="142" spans="1:22" x14ac:dyDescent="0.25">
      <c r="A142" s="224"/>
      <c r="B142" s="261" t="s">
        <v>316</v>
      </c>
      <c r="C142" s="262">
        <v>816</v>
      </c>
      <c r="D142" s="263"/>
      <c r="E142" s="273"/>
      <c r="F142" s="138"/>
      <c r="G142" s="194">
        <v>4.9123E-2</v>
      </c>
      <c r="H142" s="195"/>
      <c r="I142" s="196">
        <v>2.1092E-2</v>
      </c>
      <c r="J142" s="197"/>
      <c r="K142" s="264"/>
      <c r="L142" s="268"/>
      <c r="M142" s="266"/>
      <c r="N142" s="273"/>
      <c r="O142" s="138"/>
      <c r="P142" s="194">
        <v>6.2200000000000005E-4</v>
      </c>
      <c r="Q142" s="195"/>
      <c r="R142" s="196">
        <v>4.0000000000000002E-4</v>
      </c>
      <c r="S142" s="197"/>
      <c r="T142" s="264"/>
      <c r="U142" s="268"/>
      <c r="V142" s="266"/>
    </row>
    <row r="143" spans="1:22" x14ac:dyDescent="0.25">
      <c r="A143" s="224"/>
      <c r="B143" s="261" t="s">
        <v>317</v>
      </c>
      <c r="C143" s="262">
        <v>817</v>
      </c>
      <c r="D143" s="263"/>
      <c r="E143" s="141"/>
      <c r="F143" s="138"/>
      <c r="G143" s="194">
        <v>0.28406900000000002</v>
      </c>
      <c r="H143" s="195"/>
      <c r="I143" s="196">
        <v>0.121972</v>
      </c>
      <c r="J143" s="195"/>
      <c r="K143" s="264"/>
      <c r="L143" s="268"/>
      <c r="M143" s="266"/>
      <c r="N143" s="141"/>
      <c r="O143" s="138"/>
      <c r="P143" s="194">
        <v>1.8328000000000001E-2</v>
      </c>
      <c r="Q143" s="195"/>
      <c r="R143" s="196">
        <v>1.1788E-2</v>
      </c>
      <c r="S143" s="195"/>
      <c r="T143" s="264"/>
      <c r="U143" s="268"/>
      <c r="V143" s="266"/>
    </row>
    <row r="144" spans="1:22" x14ac:dyDescent="0.25">
      <c r="A144" s="224"/>
      <c r="B144" s="261" t="s">
        <v>318</v>
      </c>
      <c r="C144" s="262">
        <v>818</v>
      </c>
      <c r="D144" s="263"/>
      <c r="E144" s="141"/>
      <c r="F144" s="138"/>
      <c r="G144" s="194">
        <v>1.6771000000000001E-2</v>
      </c>
      <c r="H144" s="195"/>
      <c r="I144" s="196">
        <v>7.2009999999999999E-3</v>
      </c>
      <c r="J144" s="195"/>
      <c r="K144" s="264"/>
      <c r="L144" s="268"/>
      <c r="M144" s="266"/>
      <c r="N144" s="141"/>
      <c r="O144" s="138"/>
      <c r="P144" s="194">
        <v>6.2200000000000005E-4</v>
      </c>
      <c r="Q144" s="195"/>
      <c r="R144" s="196">
        <v>4.0000000000000002E-4</v>
      </c>
      <c r="S144" s="195"/>
      <c r="T144" s="264"/>
      <c r="U144" s="268"/>
      <c r="V144" s="266"/>
    </row>
    <row r="145" spans="1:22" x14ac:dyDescent="0.25">
      <c r="A145" s="224"/>
      <c r="B145" s="261" t="s">
        <v>319</v>
      </c>
      <c r="C145" s="262">
        <v>819</v>
      </c>
      <c r="D145" s="263"/>
      <c r="E145" s="141"/>
      <c r="F145" s="138"/>
      <c r="G145" s="194">
        <v>8.3490000000000005E-3</v>
      </c>
      <c r="H145" s="195"/>
      <c r="I145" s="196">
        <v>3.5850000000000001E-3</v>
      </c>
      <c r="J145" s="197"/>
      <c r="K145" s="264"/>
      <c r="L145" s="268"/>
      <c r="M145" s="266"/>
      <c r="N145" s="141"/>
      <c r="O145" s="138"/>
      <c r="P145" s="194">
        <v>8.3490000000000005E-3</v>
      </c>
      <c r="Q145" s="195"/>
      <c r="R145" s="196">
        <v>5.3699999999999998E-3</v>
      </c>
      <c r="S145" s="197"/>
      <c r="T145" s="264"/>
      <c r="U145" s="268"/>
      <c r="V145" s="266"/>
    </row>
    <row r="146" spans="1:22" x14ac:dyDescent="0.25">
      <c r="A146" s="224"/>
      <c r="B146" s="261" t="s">
        <v>320</v>
      </c>
      <c r="C146" s="262">
        <v>820</v>
      </c>
      <c r="D146" s="263"/>
      <c r="E146" s="141"/>
      <c r="F146" s="138"/>
      <c r="G146" s="194">
        <v>0.60240800000000005</v>
      </c>
      <c r="H146" s="195"/>
      <c r="I146" s="196">
        <v>0.25865899999999997</v>
      </c>
      <c r="J146" s="197"/>
      <c r="K146" s="264"/>
      <c r="L146" s="265"/>
      <c r="M146" s="266"/>
      <c r="N146" s="141"/>
      <c r="O146" s="138"/>
      <c r="P146" s="194">
        <v>6.2200000000000005E-4</v>
      </c>
      <c r="Q146" s="195"/>
      <c r="R146" s="196">
        <v>4.0000000000000002E-4</v>
      </c>
      <c r="S146" s="197"/>
      <c r="T146" s="264"/>
      <c r="U146" s="265"/>
      <c r="V146" s="266"/>
    </row>
    <row r="147" spans="1:22" x14ac:dyDescent="0.25">
      <c r="A147" s="224"/>
      <c r="B147" s="261" t="s">
        <v>321</v>
      </c>
      <c r="C147" s="262">
        <v>823</v>
      </c>
      <c r="D147" s="263"/>
      <c r="E147" s="141"/>
      <c r="F147" s="138"/>
      <c r="G147" s="194">
        <v>0.82736500000000002</v>
      </c>
      <c r="H147" s="195"/>
      <c r="I147" s="196">
        <v>0.35525000000000001</v>
      </c>
      <c r="J147" s="197"/>
      <c r="K147" s="264"/>
      <c r="L147" s="265"/>
      <c r="M147" s="266"/>
      <c r="N147" s="141"/>
      <c r="O147" s="138"/>
      <c r="P147" s="194">
        <v>1.0900999999999999E-2</v>
      </c>
      <c r="Q147" s="195"/>
      <c r="R147" s="196">
        <v>7.0109999999999999E-3</v>
      </c>
      <c r="S147" s="197"/>
      <c r="T147" s="264"/>
      <c r="U147" s="265"/>
      <c r="V147" s="266"/>
    </row>
    <row r="148" spans="1:22" x14ac:dyDescent="0.25">
      <c r="A148" s="224"/>
      <c r="B148" s="261" t="s">
        <v>322</v>
      </c>
      <c r="C148" s="262">
        <v>827</v>
      </c>
      <c r="D148" s="263"/>
      <c r="E148" s="141"/>
      <c r="F148" s="138"/>
      <c r="G148" s="194">
        <v>0.634154</v>
      </c>
      <c r="H148" s="195"/>
      <c r="I148" s="196">
        <v>0.27228999999999998</v>
      </c>
      <c r="J148" s="197"/>
      <c r="K148" s="264"/>
      <c r="L148" s="265"/>
      <c r="M148" s="266"/>
      <c r="N148" s="141"/>
      <c r="O148" s="138"/>
      <c r="P148" s="194" t="s">
        <v>136</v>
      </c>
      <c r="Q148" s="195"/>
      <c r="R148" s="196" t="s">
        <v>136</v>
      </c>
      <c r="S148" s="197"/>
      <c r="T148" s="264"/>
      <c r="U148" s="265"/>
      <c r="V148" s="266"/>
    </row>
    <row r="149" spans="1:22" x14ac:dyDescent="0.25">
      <c r="A149" s="224"/>
      <c r="B149" s="261" t="s">
        <v>323</v>
      </c>
      <c r="C149" s="262">
        <v>832</v>
      </c>
      <c r="D149" s="263"/>
      <c r="E149" s="141"/>
      <c r="F149" s="138"/>
      <c r="G149" s="194">
        <v>1.0792E-2</v>
      </c>
      <c r="H149" s="195"/>
      <c r="I149" s="196">
        <v>4.6340000000000001E-3</v>
      </c>
      <c r="J149" s="197"/>
      <c r="K149" s="264" t="s">
        <v>2</v>
      </c>
      <c r="L149" s="269"/>
      <c r="M149" s="266" t="s">
        <v>2</v>
      </c>
      <c r="N149" s="141"/>
      <c r="O149" s="138"/>
      <c r="P149" s="194">
        <v>6.2200000000000005E-4</v>
      </c>
      <c r="Q149" s="195"/>
      <c r="R149" s="196">
        <v>4.0000000000000002E-4</v>
      </c>
      <c r="S149" s="197"/>
      <c r="T149" s="264" t="s">
        <v>136</v>
      </c>
      <c r="U149" s="269"/>
      <c r="V149" s="266" t="s">
        <v>136</v>
      </c>
    </row>
    <row r="150" spans="1:22" x14ac:dyDescent="0.25">
      <c r="A150" s="224"/>
      <c r="B150" s="261" t="s">
        <v>324</v>
      </c>
      <c r="C150" s="262">
        <v>833</v>
      </c>
      <c r="D150" s="263"/>
      <c r="E150" s="141"/>
      <c r="F150" s="138"/>
      <c r="G150" s="194">
        <v>9.3199999999999999E-4</v>
      </c>
      <c r="H150" s="195"/>
      <c r="I150" s="196">
        <v>4.0000000000000002E-4</v>
      </c>
      <c r="J150" s="197"/>
      <c r="K150" s="264" t="s">
        <v>2</v>
      </c>
      <c r="L150" s="268"/>
      <c r="M150" s="266" t="s">
        <v>2</v>
      </c>
      <c r="N150" s="141"/>
      <c r="O150" s="138"/>
      <c r="P150" s="194">
        <v>6.2200000000000005E-4</v>
      </c>
      <c r="Q150" s="195"/>
      <c r="R150" s="196">
        <v>4.0000000000000002E-4</v>
      </c>
      <c r="S150" s="197"/>
      <c r="T150" s="264" t="s">
        <v>136</v>
      </c>
      <c r="U150" s="268"/>
      <c r="V150" s="266" t="s">
        <v>136</v>
      </c>
    </row>
    <row r="151" spans="1:22" x14ac:dyDescent="0.25">
      <c r="A151" s="224"/>
      <c r="B151" s="261" t="s">
        <v>325</v>
      </c>
      <c r="C151" s="262">
        <v>834</v>
      </c>
      <c r="D151" s="263"/>
      <c r="E151" s="141"/>
      <c r="F151" s="138"/>
      <c r="G151" s="194">
        <v>0.21091099999999999</v>
      </c>
      <c r="H151" s="195"/>
      <c r="I151" s="196">
        <v>9.0560000000000002E-2</v>
      </c>
      <c r="J151" s="197"/>
      <c r="K151" s="264" t="s">
        <v>2</v>
      </c>
      <c r="L151" s="268"/>
      <c r="M151" s="266" t="s">
        <v>2</v>
      </c>
      <c r="N151" s="141"/>
      <c r="O151" s="138"/>
      <c r="P151" s="194">
        <v>2.9477E-2</v>
      </c>
      <c r="Q151" s="195"/>
      <c r="R151" s="196">
        <v>1.8957999999999999E-2</v>
      </c>
      <c r="S151" s="197"/>
      <c r="T151" s="264" t="s">
        <v>136</v>
      </c>
      <c r="U151" s="268"/>
      <c r="V151" s="266" t="s">
        <v>136</v>
      </c>
    </row>
    <row r="152" spans="1:22" x14ac:dyDescent="0.25">
      <c r="A152" s="224"/>
      <c r="B152" s="261" t="s">
        <v>326</v>
      </c>
      <c r="C152" s="262">
        <v>835</v>
      </c>
      <c r="D152" s="263"/>
      <c r="E152" s="141"/>
      <c r="F152" s="138"/>
      <c r="G152" s="194">
        <v>0.13378799999999999</v>
      </c>
      <c r="H152" s="195"/>
      <c r="I152" s="196">
        <v>5.7445000000000003E-2</v>
      </c>
      <c r="J152" s="195"/>
      <c r="K152" s="264" t="s">
        <v>2</v>
      </c>
      <c r="L152" s="268"/>
      <c r="M152" s="266" t="s">
        <v>2</v>
      </c>
      <c r="N152" s="141"/>
      <c r="O152" s="138"/>
      <c r="P152" s="194">
        <v>1.6362999999999999E-2</v>
      </c>
      <c r="Q152" s="195"/>
      <c r="R152" s="196">
        <v>1.0524E-2</v>
      </c>
      <c r="S152" s="195"/>
      <c r="T152" s="264" t="s">
        <v>136</v>
      </c>
      <c r="U152" s="268"/>
      <c r="V152" s="266" t="s">
        <v>136</v>
      </c>
    </row>
    <row r="153" spans="1:22" x14ac:dyDescent="0.25">
      <c r="A153" s="224"/>
      <c r="B153" s="261" t="s">
        <v>327</v>
      </c>
      <c r="C153" s="262">
        <v>836</v>
      </c>
      <c r="D153" s="263"/>
      <c r="E153" s="141"/>
      <c r="F153" s="138"/>
      <c r="G153" s="194">
        <v>6.9084000000000007E-2</v>
      </c>
      <c r="H153" s="195"/>
      <c r="I153" s="196">
        <v>2.9662999999999998E-2</v>
      </c>
      <c r="J153" s="197"/>
      <c r="K153" s="264" t="s">
        <v>2</v>
      </c>
      <c r="L153" s="265"/>
      <c r="M153" s="266" t="s">
        <v>2</v>
      </c>
      <c r="N153" s="141"/>
      <c r="O153" s="138"/>
      <c r="P153" s="194" t="s">
        <v>136</v>
      </c>
      <c r="Q153" s="195"/>
      <c r="R153" s="196" t="s">
        <v>136</v>
      </c>
      <c r="S153" s="197"/>
      <c r="T153" s="264" t="s">
        <v>136</v>
      </c>
      <c r="U153" s="265"/>
      <c r="V153" s="266" t="s">
        <v>136</v>
      </c>
    </row>
    <row r="154" spans="1:22" x14ac:dyDescent="0.25">
      <c r="A154" s="224"/>
      <c r="B154" s="261" t="s">
        <v>328</v>
      </c>
      <c r="C154" s="262">
        <v>838</v>
      </c>
      <c r="D154" s="263">
        <v>490</v>
      </c>
      <c r="E154" s="141"/>
      <c r="F154" s="138"/>
      <c r="G154" s="194" t="s">
        <v>2</v>
      </c>
      <c r="H154" s="195"/>
      <c r="I154" s="196" t="s">
        <v>2</v>
      </c>
      <c r="J154" s="197"/>
      <c r="K154" s="264" t="s">
        <v>2</v>
      </c>
      <c r="L154" s="265"/>
      <c r="M154" s="266" t="s">
        <v>2</v>
      </c>
      <c r="N154" s="141"/>
      <c r="O154" s="138"/>
      <c r="P154" s="194">
        <v>0</v>
      </c>
      <c r="Q154" s="195"/>
      <c r="R154" s="196" t="s">
        <v>136</v>
      </c>
      <c r="S154" s="197"/>
      <c r="T154" s="264" t="s">
        <v>136</v>
      </c>
      <c r="U154" s="265"/>
      <c r="V154" s="266" t="s">
        <v>136</v>
      </c>
    </row>
    <row r="155" spans="1:22" x14ac:dyDescent="0.25">
      <c r="A155" s="224"/>
      <c r="B155" s="261" t="s">
        <v>329</v>
      </c>
      <c r="C155" s="262">
        <v>839</v>
      </c>
      <c r="D155" s="263"/>
      <c r="E155" s="141"/>
      <c r="F155" s="138"/>
      <c r="G155" s="194">
        <v>5.8499000000000002E-2</v>
      </c>
      <c r="H155" s="195"/>
      <c r="I155" s="196">
        <v>2.5118000000000001E-2</v>
      </c>
      <c r="J155" s="197"/>
      <c r="K155" s="264" t="s">
        <v>2</v>
      </c>
      <c r="L155" s="268"/>
      <c r="M155" s="266" t="s">
        <v>2</v>
      </c>
      <c r="N155" s="141"/>
      <c r="O155" s="138"/>
      <c r="P155" s="194">
        <v>1.1069999999999999E-3</v>
      </c>
      <c r="Q155" s="195"/>
      <c r="R155" s="196">
        <v>7.1199999999999996E-4</v>
      </c>
      <c r="S155" s="197"/>
      <c r="T155" s="264" t="s">
        <v>136</v>
      </c>
      <c r="U155" s="268"/>
      <c r="V155" s="266" t="s">
        <v>136</v>
      </c>
    </row>
    <row r="156" spans="1:22" x14ac:dyDescent="0.25">
      <c r="A156" s="224"/>
      <c r="B156" s="261" t="s">
        <v>330</v>
      </c>
      <c r="C156" s="262">
        <v>840</v>
      </c>
      <c r="D156" s="263"/>
      <c r="E156" s="141"/>
      <c r="F156" s="138"/>
      <c r="G156" s="194">
        <v>8.6029999999999995E-3</v>
      </c>
      <c r="H156" s="195"/>
      <c r="I156" s="196">
        <v>3.6939999999999998E-3</v>
      </c>
      <c r="J156" s="197"/>
      <c r="K156" s="264" t="s">
        <v>2</v>
      </c>
      <c r="L156" s="268"/>
      <c r="M156" s="266" t="s">
        <v>2</v>
      </c>
      <c r="N156" s="141"/>
      <c r="O156" s="138"/>
      <c r="P156" s="194">
        <v>6.2200000000000005E-4</v>
      </c>
      <c r="Q156" s="195"/>
      <c r="R156" s="196">
        <v>4.0000000000000002E-4</v>
      </c>
      <c r="S156" s="197"/>
      <c r="T156" s="264" t="s">
        <v>136</v>
      </c>
      <c r="U156" s="268"/>
      <c r="V156" s="266" t="s">
        <v>136</v>
      </c>
    </row>
    <row r="157" spans="1:22" x14ac:dyDescent="0.25">
      <c r="A157" s="224"/>
      <c r="B157" s="261" t="s">
        <v>331</v>
      </c>
      <c r="C157" s="262">
        <v>841</v>
      </c>
      <c r="D157" s="263"/>
      <c r="E157" s="141"/>
      <c r="F157" s="138"/>
      <c r="G157" s="194">
        <v>0.113428</v>
      </c>
      <c r="H157" s="195"/>
      <c r="I157" s="196">
        <v>4.8703000000000003E-2</v>
      </c>
      <c r="J157" s="197"/>
      <c r="K157" s="264" t="s">
        <v>2</v>
      </c>
      <c r="L157" s="268"/>
      <c r="M157" s="266" t="s">
        <v>2</v>
      </c>
      <c r="N157" s="141"/>
      <c r="O157" s="138"/>
      <c r="P157" s="194">
        <v>1.0233000000000001E-2</v>
      </c>
      <c r="Q157" s="195"/>
      <c r="R157" s="196">
        <v>6.581E-3</v>
      </c>
      <c r="S157" s="197"/>
      <c r="T157" s="264" t="s">
        <v>136</v>
      </c>
      <c r="U157" s="268"/>
      <c r="V157" s="266" t="s">
        <v>136</v>
      </c>
    </row>
    <row r="158" spans="1:22" x14ac:dyDescent="0.25">
      <c r="A158" s="224"/>
      <c r="B158" s="261" t="s">
        <v>332</v>
      </c>
      <c r="C158" s="262">
        <v>843</v>
      </c>
      <c r="D158" s="263"/>
      <c r="E158" s="271"/>
      <c r="F158" s="138"/>
      <c r="G158" s="194">
        <v>2.068E-3</v>
      </c>
      <c r="H158" s="195"/>
      <c r="I158" s="196">
        <v>8.8800000000000001E-4</v>
      </c>
      <c r="J158" s="197"/>
      <c r="K158" s="264" t="s">
        <v>2</v>
      </c>
      <c r="L158" s="268"/>
      <c r="M158" s="266" t="s">
        <v>2</v>
      </c>
      <c r="N158" s="271"/>
      <c r="O158" s="138"/>
      <c r="P158" s="194">
        <v>6.2200000000000005E-4</v>
      </c>
      <c r="Q158" s="195"/>
      <c r="R158" s="196">
        <v>4.0000000000000002E-4</v>
      </c>
      <c r="S158" s="197"/>
      <c r="T158" s="264" t="s">
        <v>136</v>
      </c>
      <c r="U158" s="268"/>
      <c r="V158" s="266" t="s">
        <v>136</v>
      </c>
    </row>
    <row r="159" spans="1:22" x14ac:dyDescent="0.25">
      <c r="A159" s="224"/>
      <c r="B159" s="261" t="s">
        <v>334</v>
      </c>
      <c r="C159" s="262">
        <v>849</v>
      </c>
      <c r="D159" s="263">
        <v>490</v>
      </c>
      <c r="E159" s="141"/>
      <c r="F159" s="138"/>
      <c r="G159" s="194" t="s">
        <v>2</v>
      </c>
      <c r="H159" s="195"/>
      <c r="I159" s="196" t="s">
        <v>2</v>
      </c>
      <c r="J159" s="197"/>
      <c r="K159" s="264" t="s">
        <v>2</v>
      </c>
      <c r="L159" s="268"/>
      <c r="M159" s="266" t="s">
        <v>2</v>
      </c>
      <c r="N159" s="141"/>
      <c r="O159" s="138"/>
      <c r="P159" s="194">
        <v>0</v>
      </c>
      <c r="Q159" s="195"/>
      <c r="R159" s="196" t="s">
        <v>136</v>
      </c>
      <c r="S159" s="197"/>
      <c r="T159" s="264" t="s">
        <v>136</v>
      </c>
      <c r="U159" s="268"/>
      <c r="V159" s="266" t="s">
        <v>136</v>
      </c>
    </row>
    <row r="160" spans="1:22" x14ac:dyDescent="0.25">
      <c r="A160" s="224"/>
      <c r="B160" s="261" t="s">
        <v>335</v>
      </c>
      <c r="C160" s="262">
        <v>850</v>
      </c>
      <c r="D160" s="263"/>
      <c r="F160" s="126"/>
      <c r="G160" s="194">
        <v>3.3629999999999997E-3</v>
      </c>
      <c r="H160" s="195"/>
      <c r="I160" s="196">
        <v>1.444E-3</v>
      </c>
      <c r="J160" s="197"/>
      <c r="K160" s="264" t="s">
        <v>2</v>
      </c>
      <c r="L160" s="268"/>
      <c r="M160" s="266" t="s">
        <v>2</v>
      </c>
      <c r="O160" s="126"/>
      <c r="P160" s="194">
        <v>1.3289999999999999E-3</v>
      </c>
      <c r="Q160" s="195"/>
      <c r="R160" s="196">
        <v>8.5499999999999997E-4</v>
      </c>
      <c r="S160" s="197"/>
      <c r="T160" s="264" t="s">
        <v>136</v>
      </c>
      <c r="U160" s="268"/>
      <c r="V160" s="266" t="s">
        <v>136</v>
      </c>
    </row>
    <row r="161" spans="1:22" x14ac:dyDescent="0.25">
      <c r="A161" s="224"/>
      <c r="B161" s="261" t="s">
        <v>336</v>
      </c>
      <c r="C161" s="262">
        <v>851</v>
      </c>
      <c r="D161" s="263"/>
      <c r="E161" s="141"/>
      <c r="F161" s="138"/>
      <c r="G161" s="194">
        <v>9.3199999999999999E-4</v>
      </c>
      <c r="H161" s="195"/>
      <c r="I161" s="196">
        <v>4.0000000000000002E-4</v>
      </c>
      <c r="J161" s="197"/>
      <c r="K161" s="264" t="s">
        <v>2</v>
      </c>
      <c r="L161" s="265"/>
      <c r="M161" s="266" t="s">
        <v>2</v>
      </c>
      <c r="N161" s="141"/>
      <c r="O161" s="138"/>
      <c r="P161" s="194">
        <v>6.2200000000000005E-4</v>
      </c>
      <c r="Q161" s="195"/>
      <c r="R161" s="196">
        <v>4.0000000000000002E-4</v>
      </c>
      <c r="S161" s="197"/>
      <c r="T161" s="264" t="s">
        <v>136</v>
      </c>
      <c r="U161" s="265"/>
      <c r="V161" s="266" t="s">
        <v>136</v>
      </c>
    </row>
    <row r="162" spans="1:22" x14ac:dyDescent="0.25">
      <c r="A162" s="224"/>
      <c r="B162" s="261" t="s">
        <v>337</v>
      </c>
      <c r="C162" s="262">
        <v>852</v>
      </c>
      <c r="D162" s="263"/>
      <c r="E162" s="141"/>
      <c r="F162" s="138"/>
      <c r="G162" s="194">
        <v>2.8292000000000001E-2</v>
      </c>
      <c r="H162" s="195"/>
      <c r="I162" s="196">
        <v>1.2148000000000001E-2</v>
      </c>
      <c r="J162" s="197"/>
      <c r="K162" s="264" t="s">
        <v>2</v>
      </c>
      <c r="L162" s="268"/>
      <c r="M162" s="266" t="s">
        <v>2</v>
      </c>
      <c r="N162" s="141"/>
      <c r="O162" s="138"/>
      <c r="P162" s="194">
        <v>7.2189999999999997E-3</v>
      </c>
      <c r="Q162" s="195"/>
      <c r="R162" s="196">
        <v>4.6430000000000004E-3</v>
      </c>
      <c r="S162" s="197"/>
      <c r="T162" s="264" t="s">
        <v>136</v>
      </c>
      <c r="U162" s="268"/>
      <c r="V162" s="266" t="s">
        <v>136</v>
      </c>
    </row>
    <row r="163" spans="1:22" x14ac:dyDescent="0.25">
      <c r="A163" s="224"/>
      <c r="B163" s="261" t="s">
        <v>338</v>
      </c>
      <c r="C163" s="262">
        <v>853</v>
      </c>
      <c r="D163" s="263"/>
      <c r="F163" s="126"/>
      <c r="G163" s="194">
        <v>1.4777E-2</v>
      </c>
      <c r="H163" s="195"/>
      <c r="I163" s="196">
        <v>6.3449999999999999E-3</v>
      </c>
      <c r="J163" s="197"/>
      <c r="K163" s="264" t="s">
        <v>2</v>
      </c>
      <c r="L163" s="268"/>
      <c r="M163" s="266" t="s">
        <v>2</v>
      </c>
      <c r="O163" s="126"/>
      <c r="P163" s="194">
        <v>6.3600000000000002E-3</v>
      </c>
      <c r="Q163" s="199"/>
      <c r="R163" s="196">
        <v>4.0899999999999999E-3</v>
      </c>
      <c r="S163" s="197"/>
      <c r="T163" s="264" t="s">
        <v>136</v>
      </c>
      <c r="U163" s="268"/>
      <c r="V163" s="266" t="s">
        <v>136</v>
      </c>
    </row>
    <row r="164" spans="1:22" x14ac:dyDescent="0.25">
      <c r="A164" s="224"/>
      <c r="B164" s="261" t="s">
        <v>339</v>
      </c>
      <c r="C164" s="262">
        <v>855</v>
      </c>
      <c r="D164" s="263"/>
      <c r="F164" s="126"/>
      <c r="G164" s="194">
        <v>0.114052</v>
      </c>
      <c r="H164" s="195"/>
      <c r="I164" s="196">
        <v>4.8971000000000001E-2</v>
      </c>
      <c r="J164" s="197"/>
      <c r="K164" s="264" t="s">
        <v>2</v>
      </c>
      <c r="L164" s="268"/>
      <c r="M164" s="266" t="s">
        <v>2</v>
      </c>
      <c r="O164" s="126"/>
      <c r="P164" s="194">
        <v>2.6431E-2</v>
      </c>
      <c r="Q164" s="199"/>
      <c r="R164" s="196">
        <v>1.6999E-2</v>
      </c>
      <c r="S164" s="197"/>
      <c r="T164" s="264" t="s">
        <v>136</v>
      </c>
      <c r="U164" s="268"/>
      <c r="V164" s="266" t="s">
        <v>136</v>
      </c>
    </row>
    <row r="165" spans="1:22" x14ac:dyDescent="0.25">
      <c r="A165" s="224"/>
      <c r="B165" s="261" t="s">
        <v>340</v>
      </c>
      <c r="C165" s="262">
        <v>856</v>
      </c>
      <c r="D165" s="263"/>
      <c r="E165" s="267"/>
      <c r="F165" s="138"/>
      <c r="G165" s="194">
        <v>1.6326E-2</v>
      </c>
      <c r="H165" s="195"/>
      <c r="I165" s="196">
        <v>7.0099999999999997E-3</v>
      </c>
      <c r="J165" s="197"/>
      <c r="K165" s="264" t="s">
        <v>2</v>
      </c>
      <c r="L165" s="265"/>
      <c r="M165" s="266" t="s">
        <v>2</v>
      </c>
      <c r="N165" s="267"/>
      <c r="O165" s="138"/>
      <c r="P165" s="194">
        <v>6.2200000000000005E-4</v>
      </c>
      <c r="Q165" s="200"/>
      <c r="R165" s="196">
        <v>4.0000000000000002E-4</v>
      </c>
      <c r="S165" s="197"/>
      <c r="T165" s="264" t="s">
        <v>136</v>
      </c>
      <c r="U165" s="265"/>
      <c r="V165" s="266" t="s">
        <v>136</v>
      </c>
    </row>
    <row r="166" spans="1:22" x14ac:dyDescent="0.25">
      <c r="A166" s="224"/>
      <c r="B166" s="261" t="s">
        <v>341</v>
      </c>
      <c r="C166" s="262">
        <v>858</v>
      </c>
      <c r="D166" s="263"/>
      <c r="F166" s="126"/>
      <c r="G166" s="194">
        <v>2.4979999999999998E-3</v>
      </c>
      <c r="H166" s="195"/>
      <c r="I166" s="196">
        <v>1.073E-3</v>
      </c>
      <c r="J166" s="197"/>
      <c r="K166" s="264" t="s">
        <v>2</v>
      </c>
      <c r="L166" s="268"/>
      <c r="M166" s="266" t="s">
        <v>2</v>
      </c>
      <c r="O166" s="126"/>
      <c r="P166" s="194">
        <v>6.2200000000000005E-4</v>
      </c>
      <c r="Q166" s="195"/>
      <c r="R166" s="196">
        <v>4.0000000000000002E-4</v>
      </c>
      <c r="S166" s="197"/>
      <c r="T166" s="264" t="s">
        <v>136</v>
      </c>
      <c r="U166" s="268"/>
      <c r="V166" s="266" t="s">
        <v>136</v>
      </c>
    </row>
    <row r="167" spans="1:22" x14ac:dyDescent="0.25">
      <c r="A167" s="224"/>
      <c r="B167" s="261" t="s">
        <v>342</v>
      </c>
      <c r="C167" s="262">
        <v>862</v>
      </c>
      <c r="D167" s="263"/>
      <c r="E167" s="141"/>
      <c r="F167" s="138"/>
      <c r="G167" s="194">
        <v>3.3447999999999999E-2</v>
      </c>
      <c r="H167" s="195"/>
      <c r="I167" s="196">
        <v>1.4362E-2</v>
      </c>
      <c r="J167" s="197"/>
      <c r="K167" s="264" t="s">
        <v>2</v>
      </c>
      <c r="L167" s="268"/>
      <c r="M167" s="266" t="s">
        <v>2</v>
      </c>
      <c r="N167" s="141"/>
      <c r="O167" s="138"/>
      <c r="P167" s="194">
        <v>6.2200000000000005E-4</v>
      </c>
      <c r="Q167" s="195"/>
      <c r="R167" s="196">
        <v>4.0000000000000002E-4</v>
      </c>
      <c r="S167" s="197"/>
      <c r="T167" s="264" t="s">
        <v>136</v>
      </c>
      <c r="U167" s="268"/>
      <c r="V167" s="266" t="s">
        <v>136</v>
      </c>
    </row>
    <row r="168" spans="1:22" x14ac:dyDescent="0.25">
      <c r="A168" s="224"/>
      <c r="B168" s="261" t="s">
        <v>343</v>
      </c>
      <c r="C168" s="262">
        <v>865</v>
      </c>
      <c r="D168" s="263"/>
      <c r="F168" s="126"/>
      <c r="G168" s="194">
        <v>0.29328500000000002</v>
      </c>
      <c r="H168" s="195"/>
      <c r="I168" s="196">
        <v>0.12592900000000001</v>
      </c>
      <c r="J168" s="197"/>
      <c r="K168" s="264" t="s">
        <v>2</v>
      </c>
      <c r="L168" s="268"/>
      <c r="M168" s="266" t="s">
        <v>2</v>
      </c>
      <c r="O168" s="126"/>
      <c r="P168" s="194">
        <v>6.2200000000000005E-4</v>
      </c>
      <c r="Q168" s="195"/>
      <c r="R168" s="196">
        <v>4.0000000000000002E-4</v>
      </c>
      <c r="S168" s="197"/>
      <c r="T168" s="264" t="s">
        <v>136</v>
      </c>
      <c r="U168" s="268"/>
      <c r="V168" s="266" t="s">
        <v>136</v>
      </c>
    </row>
    <row r="169" spans="1:22" x14ac:dyDescent="0.25">
      <c r="A169" s="224"/>
      <c r="B169" s="261" t="s">
        <v>344</v>
      </c>
      <c r="C169" s="262">
        <v>868</v>
      </c>
      <c r="D169" s="263"/>
      <c r="E169" s="141"/>
      <c r="F169" s="138"/>
      <c r="G169" s="194">
        <v>9.3199999999999999E-4</v>
      </c>
      <c r="H169" s="195"/>
      <c r="I169" s="196">
        <v>4.0000000000000002E-4</v>
      </c>
      <c r="J169" s="197"/>
      <c r="K169" s="264" t="s">
        <v>2</v>
      </c>
      <c r="L169" s="269"/>
      <c r="M169" s="266" t="s">
        <v>2</v>
      </c>
      <c r="N169" s="141"/>
      <c r="O169" s="138"/>
      <c r="P169" s="194">
        <v>6.2200000000000005E-4</v>
      </c>
      <c r="Q169" s="195"/>
      <c r="R169" s="196">
        <v>4.0000000000000002E-4</v>
      </c>
      <c r="S169" s="197"/>
      <c r="T169" s="264" t="s">
        <v>136</v>
      </c>
      <c r="U169" s="269"/>
      <c r="V169" s="266" t="s">
        <v>136</v>
      </c>
    </row>
    <row r="170" spans="1:22" x14ac:dyDescent="0.25">
      <c r="A170" s="224"/>
      <c r="B170" s="261" t="s">
        <v>345</v>
      </c>
      <c r="C170" s="262">
        <v>870</v>
      </c>
      <c r="D170" s="263"/>
      <c r="E170" s="141"/>
      <c r="F170" s="138"/>
      <c r="G170" s="194">
        <v>3.6510000000000002E-3</v>
      </c>
      <c r="H170" s="195"/>
      <c r="I170" s="196">
        <v>1.5679999999999999E-3</v>
      </c>
      <c r="J170" s="197"/>
      <c r="K170" s="264" t="s">
        <v>2</v>
      </c>
      <c r="L170" s="269"/>
      <c r="M170" s="266" t="s">
        <v>2</v>
      </c>
      <c r="N170" s="141"/>
      <c r="O170" s="138"/>
      <c r="P170" s="194">
        <v>7.7499999999999997E-4</v>
      </c>
      <c r="Q170" s="195"/>
      <c r="R170" s="196">
        <v>4.9799999999999996E-4</v>
      </c>
      <c r="S170" s="197"/>
      <c r="T170" s="264" t="s">
        <v>136</v>
      </c>
      <c r="U170" s="269"/>
      <c r="V170" s="266" t="s">
        <v>136</v>
      </c>
    </row>
    <row r="171" spans="1:22" x14ac:dyDescent="0.25">
      <c r="A171" s="224"/>
      <c r="B171" s="261" t="s">
        <v>346</v>
      </c>
      <c r="C171" s="262">
        <v>871</v>
      </c>
      <c r="D171" s="263"/>
      <c r="E171" s="141"/>
      <c r="F171" s="138"/>
      <c r="G171" s="194">
        <v>3.068E-3</v>
      </c>
      <c r="H171" s="195"/>
      <c r="I171" s="196">
        <v>1.317E-3</v>
      </c>
      <c r="J171" s="270"/>
      <c r="K171" s="264" t="s">
        <v>2</v>
      </c>
      <c r="L171" s="265"/>
      <c r="M171" s="266" t="s">
        <v>2</v>
      </c>
      <c r="N171" s="141"/>
      <c r="O171" s="138"/>
      <c r="P171" s="194">
        <v>6.2200000000000005E-4</v>
      </c>
      <c r="Q171" s="199"/>
      <c r="R171" s="196">
        <v>4.0000000000000002E-4</v>
      </c>
      <c r="S171" s="270"/>
      <c r="T171" s="264" t="s">
        <v>136</v>
      </c>
      <c r="U171" s="265"/>
      <c r="V171" s="266" t="s">
        <v>136</v>
      </c>
    </row>
    <row r="172" spans="1:22" x14ac:dyDescent="0.25">
      <c r="A172" s="224"/>
      <c r="B172" s="261" t="s">
        <v>654</v>
      </c>
      <c r="C172" s="262">
        <v>872</v>
      </c>
      <c r="D172" s="263"/>
      <c r="F172" s="126"/>
      <c r="G172" s="194">
        <v>9.3199999999999999E-4</v>
      </c>
      <c r="H172" s="195"/>
      <c r="I172" s="196">
        <v>4.0000000000000002E-4</v>
      </c>
      <c r="J172" s="197"/>
      <c r="K172" s="264"/>
      <c r="L172" s="268"/>
      <c r="M172" s="266"/>
      <c r="O172" s="126"/>
      <c r="P172" s="194">
        <v>6.2200000000000005E-4</v>
      </c>
      <c r="Q172" s="195"/>
      <c r="R172" s="196">
        <v>4.0000000000000002E-4</v>
      </c>
      <c r="S172" s="197"/>
      <c r="T172" s="264" t="s">
        <v>136</v>
      </c>
      <c r="U172" s="268"/>
      <c r="V172" s="266" t="s">
        <v>136</v>
      </c>
    </row>
    <row r="173" spans="1:22" x14ac:dyDescent="0.25">
      <c r="A173" s="224"/>
      <c r="B173" s="261" t="s">
        <v>347</v>
      </c>
      <c r="C173" s="262">
        <v>873</v>
      </c>
      <c r="D173" s="263"/>
      <c r="E173" s="141"/>
      <c r="F173" s="138"/>
      <c r="G173" s="194">
        <v>3.4940000000000001E-3</v>
      </c>
      <c r="H173" s="195"/>
      <c r="I173" s="196">
        <v>1.5E-3</v>
      </c>
      <c r="J173" s="197"/>
      <c r="K173" s="264" t="s">
        <v>2</v>
      </c>
      <c r="L173" s="265"/>
      <c r="M173" s="266" t="s">
        <v>2</v>
      </c>
      <c r="N173" s="141"/>
      <c r="O173" s="138"/>
      <c r="P173" s="194">
        <v>6.2200000000000005E-4</v>
      </c>
      <c r="Q173" s="195"/>
      <c r="R173" s="196">
        <v>4.0000000000000002E-4</v>
      </c>
      <c r="S173" s="197"/>
      <c r="T173" s="264" t="s">
        <v>136</v>
      </c>
      <c r="U173" s="265"/>
      <c r="V173" s="266" t="s">
        <v>136</v>
      </c>
    </row>
    <row r="174" spans="1:22" x14ac:dyDescent="0.25">
      <c r="B174" s="261" t="s">
        <v>348</v>
      </c>
      <c r="C174" s="262">
        <v>876</v>
      </c>
      <c r="D174" s="263"/>
      <c r="E174" s="141"/>
      <c r="F174" s="138"/>
      <c r="G174" s="194">
        <v>0.17363300000000001</v>
      </c>
      <c r="H174" s="195"/>
      <c r="I174" s="196">
        <v>7.4553999999999995E-2</v>
      </c>
      <c r="J174" s="197"/>
      <c r="K174" s="264" t="s">
        <v>2</v>
      </c>
      <c r="L174" s="265"/>
      <c r="M174" s="266" t="s">
        <v>2</v>
      </c>
      <c r="N174" s="141"/>
      <c r="O174" s="138"/>
      <c r="P174" s="194">
        <v>6.2200000000000005E-4</v>
      </c>
      <c r="Q174" s="195"/>
      <c r="R174" s="196">
        <v>4.0000000000000002E-4</v>
      </c>
      <c r="S174" s="197"/>
      <c r="T174" s="264" t="s">
        <v>136</v>
      </c>
      <c r="U174" s="265"/>
      <c r="V174" s="266" t="s">
        <v>136</v>
      </c>
    </row>
    <row r="175" spans="1:22" x14ac:dyDescent="0.25">
      <c r="B175" s="261" t="s">
        <v>349</v>
      </c>
      <c r="C175" s="262">
        <v>879</v>
      </c>
      <c r="D175" s="263"/>
      <c r="E175" s="141"/>
      <c r="F175" s="138"/>
      <c r="G175" s="194">
        <v>9.3199999999999999E-4</v>
      </c>
      <c r="H175" s="195"/>
      <c r="I175" s="196">
        <v>4.0000000000000002E-4</v>
      </c>
      <c r="J175" s="197"/>
      <c r="K175" s="264" t="s">
        <v>2</v>
      </c>
      <c r="L175" s="265"/>
      <c r="M175" s="266" t="s">
        <v>2</v>
      </c>
      <c r="N175" s="141"/>
      <c r="O175" s="138"/>
      <c r="P175" s="194">
        <v>6.2200000000000005E-4</v>
      </c>
      <c r="Q175" s="195"/>
      <c r="R175" s="196">
        <v>4.0000000000000002E-4</v>
      </c>
      <c r="S175" s="197"/>
      <c r="T175" s="264" t="s">
        <v>136</v>
      </c>
      <c r="U175" s="265"/>
      <c r="V175" s="266" t="s">
        <v>136</v>
      </c>
    </row>
    <row r="176" spans="1:22" x14ac:dyDescent="0.25">
      <c r="B176" s="261" t="s">
        <v>350</v>
      </c>
      <c r="C176" s="262">
        <v>881</v>
      </c>
      <c r="D176" s="263"/>
      <c r="E176" s="141"/>
      <c r="F176" s="138"/>
      <c r="G176" s="194">
        <v>0.38063999999999998</v>
      </c>
      <c r="H176" s="195"/>
      <c r="I176" s="196">
        <v>0.163437</v>
      </c>
      <c r="J176" s="197"/>
      <c r="K176" s="264" t="s">
        <v>2</v>
      </c>
      <c r="L176" s="265"/>
      <c r="M176" s="266" t="s">
        <v>2</v>
      </c>
      <c r="N176" s="141"/>
      <c r="O176" s="138"/>
      <c r="P176" s="194" t="s">
        <v>136</v>
      </c>
      <c r="Q176" s="195"/>
      <c r="R176" s="196" t="s">
        <v>136</v>
      </c>
      <c r="S176" s="197"/>
      <c r="T176" s="264" t="s">
        <v>136</v>
      </c>
      <c r="U176" s="265"/>
      <c r="V176" s="266" t="s">
        <v>136</v>
      </c>
    </row>
    <row r="177" spans="2:22" customFormat="1" x14ac:dyDescent="0.25">
      <c r="B177" s="261" t="s">
        <v>351</v>
      </c>
      <c r="C177" s="262">
        <v>882</v>
      </c>
      <c r="D177" s="263">
        <v>490</v>
      </c>
      <c r="E177" s="141"/>
      <c r="F177" s="138"/>
      <c r="G177" s="194" t="s">
        <v>2</v>
      </c>
      <c r="H177" s="195"/>
      <c r="I177" s="196" t="s">
        <v>2</v>
      </c>
      <c r="J177" s="197"/>
      <c r="K177" s="264" t="s">
        <v>2</v>
      </c>
      <c r="L177" s="265"/>
      <c r="M177" s="266" t="s">
        <v>2</v>
      </c>
      <c r="N177" s="141"/>
      <c r="O177" s="138"/>
      <c r="P177" s="194">
        <v>0</v>
      </c>
      <c r="Q177" s="195"/>
      <c r="R177" s="196" t="s">
        <v>136</v>
      </c>
      <c r="S177" s="197"/>
      <c r="T177" s="264" t="s">
        <v>136</v>
      </c>
      <c r="U177" s="265"/>
      <c r="V177" s="266" t="s">
        <v>136</v>
      </c>
    </row>
    <row r="178" spans="2:22" customFormat="1" x14ac:dyDescent="0.25">
      <c r="B178" s="261" t="s">
        <v>352</v>
      </c>
      <c r="C178" s="262">
        <v>883</v>
      </c>
      <c r="D178" s="263"/>
      <c r="E178" s="141"/>
      <c r="F178" s="138"/>
      <c r="G178" s="194">
        <v>1.0233000000000001E-2</v>
      </c>
      <c r="H178" s="195"/>
      <c r="I178" s="196">
        <v>4.3940000000000003E-3</v>
      </c>
      <c r="J178" s="197"/>
      <c r="K178" s="264" t="s">
        <v>2</v>
      </c>
      <c r="L178" s="265"/>
      <c r="M178" s="266" t="s">
        <v>2</v>
      </c>
      <c r="N178" s="141"/>
      <c r="O178" s="138"/>
      <c r="P178" s="194">
        <v>6.2200000000000005E-4</v>
      </c>
      <c r="Q178" s="195"/>
      <c r="R178" s="196">
        <v>4.0000000000000002E-4</v>
      </c>
      <c r="S178" s="197"/>
      <c r="T178" s="264" t="s">
        <v>136</v>
      </c>
      <c r="U178" s="265"/>
      <c r="V178" s="266" t="s">
        <v>136</v>
      </c>
    </row>
    <row r="179" spans="2:22" customFormat="1" x14ac:dyDescent="0.25">
      <c r="B179" s="261" t="s">
        <v>353</v>
      </c>
      <c r="C179" s="262">
        <v>885</v>
      </c>
      <c r="D179" s="263"/>
      <c r="E179" s="141"/>
      <c r="F179" s="138"/>
      <c r="G179" s="194">
        <v>5.8735999999999997E-2</v>
      </c>
      <c r="H179" s="195"/>
      <c r="I179" s="196">
        <v>2.5219999999999999E-2</v>
      </c>
      <c r="J179" s="197"/>
      <c r="K179" s="264" t="s">
        <v>2</v>
      </c>
      <c r="L179" s="265"/>
      <c r="M179" s="266" t="s">
        <v>2</v>
      </c>
      <c r="N179" s="141"/>
      <c r="O179" s="138"/>
      <c r="P179" s="194" t="s">
        <v>136</v>
      </c>
      <c r="Q179" s="195"/>
      <c r="R179" s="196" t="s">
        <v>136</v>
      </c>
      <c r="S179" s="197"/>
      <c r="T179" s="264" t="s">
        <v>136</v>
      </c>
      <c r="U179" s="265"/>
      <c r="V179" s="266" t="s">
        <v>136</v>
      </c>
    </row>
    <row r="180" spans="2:22" customFormat="1" x14ac:dyDescent="0.25">
      <c r="B180" s="261" t="s">
        <v>354</v>
      </c>
      <c r="C180" s="262">
        <v>886</v>
      </c>
      <c r="D180" s="263"/>
      <c r="E180" s="141"/>
      <c r="F180" s="138"/>
      <c r="G180" s="194">
        <v>2.4924000000000002E-2</v>
      </c>
      <c r="H180" s="195"/>
      <c r="I180" s="196">
        <v>1.0702E-2</v>
      </c>
      <c r="J180" s="197"/>
      <c r="K180" s="264" t="s">
        <v>2</v>
      </c>
      <c r="L180" s="265"/>
      <c r="M180" s="266" t="s">
        <v>2</v>
      </c>
      <c r="N180" s="141"/>
      <c r="O180" s="138"/>
      <c r="P180" s="194" t="s">
        <v>136</v>
      </c>
      <c r="Q180" s="195"/>
      <c r="R180" s="196" t="s">
        <v>136</v>
      </c>
      <c r="S180" s="197"/>
      <c r="T180" s="264" t="s">
        <v>136</v>
      </c>
      <c r="U180" s="265"/>
      <c r="V180" s="266" t="s">
        <v>136</v>
      </c>
    </row>
    <row r="181" spans="2:22" customFormat="1" x14ac:dyDescent="0.25">
      <c r="B181" s="261" t="s">
        <v>356</v>
      </c>
      <c r="C181" s="262">
        <v>889</v>
      </c>
      <c r="D181" s="263"/>
      <c r="E181" s="141"/>
      <c r="F181" s="138"/>
      <c r="G181" s="194">
        <v>3.1406999999999997E-2</v>
      </c>
      <c r="H181" s="195"/>
      <c r="I181" s="196">
        <v>1.3485E-2</v>
      </c>
      <c r="J181" s="197"/>
      <c r="K181" s="264" t="s">
        <v>2</v>
      </c>
      <c r="L181" s="265"/>
      <c r="M181" s="266" t="s">
        <v>2</v>
      </c>
      <c r="N181" s="141"/>
      <c r="O181" s="138"/>
      <c r="P181" s="194" t="s">
        <v>136</v>
      </c>
      <c r="Q181" s="195"/>
      <c r="R181" s="196" t="s">
        <v>136</v>
      </c>
      <c r="S181" s="197"/>
      <c r="T181" s="264" t="s">
        <v>136</v>
      </c>
      <c r="U181" s="265"/>
      <c r="V181" s="266" t="s">
        <v>136</v>
      </c>
    </row>
    <row r="182" spans="2:22" customFormat="1" x14ac:dyDescent="0.25">
      <c r="B182" s="261" t="s">
        <v>357</v>
      </c>
      <c r="C182" s="262">
        <v>894</v>
      </c>
      <c r="D182" s="263"/>
      <c r="E182" s="141"/>
      <c r="F182" s="138"/>
      <c r="G182" s="194">
        <v>2.098E-3</v>
      </c>
      <c r="H182" s="195"/>
      <c r="I182" s="196">
        <v>9.01E-4</v>
      </c>
      <c r="J182" s="197"/>
      <c r="K182" s="264" t="s">
        <v>2</v>
      </c>
      <c r="L182" s="265"/>
      <c r="M182" s="266" t="s">
        <v>2</v>
      </c>
      <c r="N182" s="141"/>
      <c r="O182" s="138"/>
      <c r="P182" s="194">
        <v>6.2200000000000005E-4</v>
      </c>
      <c r="Q182" s="195"/>
      <c r="R182" s="196">
        <v>4.0000000000000002E-4</v>
      </c>
      <c r="S182" s="197"/>
      <c r="T182" s="264" t="s">
        <v>136</v>
      </c>
      <c r="U182" s="265"/>
      <c r="V182" s="266" t="s">
        <v>136</v>
      </c>
    </row>
    <row r="183" spans="2:22" customFormat="1" x14ac:dyDescent="0.25">
      <c r="B183" s="261" t="s">
        <v>358</v>
      </c>
      <c r="C183" s="262">
        <v>895</v>
      </c>
      <c r="D183" s="263" t="s">
        <v>2</v>
      </c>
      <c r="E183" s="141"/>
      <c r="F183" s="138"/>
      <c r="G183" s="194">
        <v>9.3199999999999999E-4</v>
      </c>
      <c r="H183" s="195"/>
      <c r="I183" s="196">
        <v>4.0000000000000002E-4</v>
      </c>
      <c r="J183" s="197"/>
      <c r="K183" s="264" t="s">
        <v>2</v>
      </c>
      <c r="L183" s="265"/>
      <c r="M183" s="266" t="s">
        <v>2</v>
      </c>
      <c r="N183" s="141"/>
      <c r="O183" s="138"/>
      <c r="P183" s="194">
        <v>6.2200000000000005E-4</v>
      </c>
      <c r="Q183" s="195"/>
      <c r="R183" s="196">
        <v>4.0000000000000002E-4</v>
      </c>
      <c r="S183" s="197"/>
      <c r="T183" s="264" t="s">
        <v>136</v>
      </c>
      <c r="U183" s="265"/>
      <c r="V183" s="266" t="s">
        <v>136</v>
      </c>
    </row>
    <row r="184" spans="2:22" customFormat="1" x14ac:dyDescent="0.25">
      <c r="B184" s="261" t="s">
        <v>359</v>
      </c>
      <c r="C184" s="262">
        <v>896</v>
      </c>
      <c r="D184" s="263"/>
      <c r="E184" s="141"/>
      <c r="F184" s="138"/>
      <c r="G184" s="194">
        <v>2.598E-3</v>
      </c>
      <c r="H184" s="195"/>
      <c r="I184" s="196">
        <v>1.116E-3</v>
      </c>
      <c r="J184" s="197"/>
      <c r="K184" s="264" t="s">
        <v>2</v>
      </c>
      <c r="L184" s="265"/>
      <c r="M184" s="266" t="s">
        <v>2</v>
      </c>
      <c r="N184" s="141"/>
      <c r="O184" s="138"/>
      <c r="P184" s="194">
        <v>6.2200000000000005E-4</v>
      </c>
      <c r="Q184" s="195"/>
      <c r="R184" s="196">
        <v>4.0000000000000002E-4</v>
      </c>
      <c r="S184" s="197"/>
      <c r="T184" s="264" t="s">
        <v>136</v>
      </c>
      <c r="U184" s="265"/>
      <c r="V184" s="266" t="s">
        <v>136</v>
      </c>
    </row>
    <row r="185" spans="2:22" customFormat="1" x14ac:dyDescent="0.25">
      <c r="B185" s="261" t="s">
        <v>360</v>
      </c>
      <c r="C185" s="262">
        <v>899</v>
      </c>
      <c r="D185" s="263"/>
      <c r="E185" s="141"/>
      <c r="F185" s="138"/>
      <c r="G185" s="194">
        <v>1.1205E-2</v>
      </c>
      <c r="H185" s="195"/>
      <c r="I185" s="196">
        <v>4.8110000000000002E-3</v>
      </c>
      <c r="J185" s="197"/>
      <c r="K185" s="264" t="s">
        <v>2</v>
      </c>
      <c r="L185" s="265"/>
      <c r="M185" s="266" t="s">
        <v>2</v>
      </c>
      <c r="N185" s="141"/>
      <c r="O185" s="138"/>
      <c r="P185" s="194">
        <v>6.2200000000000005E-4</v>
      </c>
      <c r="Q185" s="195"/>
      <c r="R185" s="196">
        <v>4.0000000000000002E-4</v>
      </c>
      <c r="S185" s="197"/>
      <c r="T185" s="264" t="s">
        <v>136</v>
      </c>
      <c r="U185" s="265"/>
      <c r="V185" s="266" t="s">
        <v>136</v>
      </c>
    </row>
    <row r="186" spans="2:22" customFormat="1" x14ac:dyDescent="0.25">
      <c r="B186" s="261" t="s">
        <v>361</v>
      </c>
      <c r="C186" s="262">
        <v>955</v>
      </c>
      <c r="D186" s="263"/>
      <c r="E186" s="141"/>
      <c r="F186" s="138"/>
      <c r="G186" s="194">
        <v>0.18556</v>
      </c>
      <c r="H186" s="195"/>
      <c r="I186" s="196">
        <v>7.9674999999999996E-2</v>
      </c>
      <c r="J186" s="197"/>
      <c r="K186" s="264" t="s">
        <v>2</v>
      </c>
      <c r="L186" s="265"/>
      <c r="M186" s="266" t="s">
        <v>2</v>
      </c>
      <c r="N186" s="141"/>
      <c r="O186" s="138"/>
      <c r="P186" s="194" t="s">
        <v>136</v>
      </c>
      <c r="Q186" s="195"/>
      <c r="R186" s="196" t="s">
        <v>136</v>
      </c>
      <c r="S186" s="197"/>
      <c r="T186" s="264" t="s">
        <v>136</v>
      </c>
      <c r="U186" s="265"/>
      <c r="V186" s="266" t="s">
        <v>136</v>
      </c>
    </row>
  </sheetData>
  <mergeCells count="13">
    <mergeCell ref="U5:V7"/>
    <mergeCell ref="B11:C11"/>
    <mergeCell ref="G11:H11"/>
    <mergeCell ref="K11:L11"/>
    <mergeCell ref="P11:Q11"/>
    <mergeCell ref="T11:U11"/>
    <mergeCell ref="G5:M6"/>
    <mergeCell ref="P5:T5"/>
    <mergeCell ref="P6:T6"/>
    <mergeCell ref="G8:G9"/>
    <mergeCell ref="K8:K9"/>
    <mergeCell ref="P8:P9"/>
    <mergeCell ref="T8:T9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66" fitToHeight="0" orientation="portrait" r:id="rId1"/>
  <headerFooter>
    <oddFooter>&amp;RI.VII-&amp;P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workbookViewId="0">
      <selection activeCell="P5" sqref="P5"/>
    </sheetView>
  </sheetViews>
  <sheetFormatPr baseColWidth="10" defaultRowHeight="15" x14ac:dyDescent="0.25"/>
  <cols>
    <col min="1" max="1" width="5.42578125" style="202" customWidth="1"/>
    <col min="2" max="2" width="15.140625" style="67" customWidth="1"/>
    <col min="3" max="3" width="5.7109375" style="68" customWidth="1"/>
    <col min="4" max="4" width="5.7109375" style="69" customWidth="1"/>
    <col min="5" max="5" width="1.140625" style="67" customWidth="1"/>
    <col min="6" max="6" width="1.140625" style="70" customWidth="1"/>
    <col min="7" max="7" width="10.42578125" style="70" customWidth="1"/>
    <col min="8" max="8" width="1.7109375" style="70" customWidth="1"/>
    <col min="9" max="9" width="10.42578125" style="70" customWidth="1"/>
    <col min="10" max="10" width="1.140625" style="67" customWidth="1"/>
    <col min="11" max="11" width="1.140625" style="70" customWidth="1"/>
    <col min="12" max="12" width="10.42578125" style="70" customWidth="1"/>
    <col min="13" max="13" width="1.7109375" style="70" customWidth="1"/>
    <col min="14" max="14" width="10.42578125" style="70" customWidth="1"/>
    <col min="15" max="15" width="11.42578125" style="67"/>
  </cols>
  <sheetData>
    <row r="1" spans="1:15" x14ac:dyDescent="0.25">
      <c r="N1" s="67"/>
      <c r="O1" s="151">
        <v>511</v>
      </c>
    </row>
    <row r="2" spans="1:15" x14ac:dyDescent="0.25">
      <c r="N2" s="67"/>
      <c r="O2" s="246">
        <v>41974</v>
      </c>
    </row>
    <row r="5" spans="1:15" ht="15.75" x14ac:dyDescent="0.25">
      <c r="A5" s="91" t="s">
        <v>30</v>
      </c>
      <c r="B5" s="420" t="s">
        <v>405</v>
      </c>
      <c r="C5" s="420"/>
      <c r="D5" s="420"/>
      <c r="E5" s="248" t="s">
        <v>2</v>
      </c>
      <c r="F5" s="77"/>
      <c r="G5" s="422" t="s">
        <v>31</v>
      </c>
      <c r="H5" s="422"/>
      <c r="I5" s="422"/>
      <c r="J5" s="248" t="s">
        <v>2</v>
      </c>
      <c r="K5" s="77"/>
      <c r="L5" s="423" t="s">
        <v>33</v>
      </c>
      <c r="M5" s="423"/>
      <c r="N5" s="423"/>
    </row>
    <row r="6" spans="1:15" ht="15.75" x14ac:dyDescent="0.25">
      <c r="A6" s="249"/>
      <c r="B6" s="421" t="s">
        <v>406</v>
      </c>
      <c r="C6" s="421"/>
      <c r="D6" s="421"/>
      <c r="E6" s="252" t="s">
        <v>2</v>
      </c>
      <c r="F6" s="253"/>
      <c r="G6" s="422" t="s">
        <v>32</v>
      </c>
      <c r="H6" s="422"/>
      <c r="I6" s="422"/>
      <c r="J6" s="252" t="s">
        <v>2</v>
      </c>
      <c r="K6" s="253"/>
      <c r="L6" s="423"/>
      <c r="M6" s="423"/>
      <c r="N6" s="423"/>
      <c r="O6" s="249"/>
    </row>
    <row r="7" spans="1:15" ht="18" x14ac:dyDescent="0.25">
      <c r="A7" s="249"/>
      <c r="B7" s="249"/>
      <c r="C7" s="250"/>
      <c r="D7" s="251"/>
      <c r="E7" s="252"/>
      <c r="F7" s="253"/>
      <c r="G7" s="254"/>
      <c r="H7" s="254"/>
      <c r="I7" s="254"/>
      <c r="J7" s="252"/>
      <c r="K7" s="253"/>
      <c r="L7" s="255"/>
      <c r="M7" s="256"/>
      <c r="N7" s="256"/>
      <c r="O7" s="249"/>
    </row>
    <row r="8" spans="1:15" x14ac:dyDescent="0.25">
      <c r="A8" s="91" t="s">
        <v>2</v>
      </c>
      <c r="B8" s="420" t="s">
        <v>407</v>
      </c>
      <c r="C8" s="420"/>
      <c r="D8" s="420"/>
      <c r="E8" s="84"/>
      <c r="F8" s="106"/>
      <c r="G8" s="81"/>
      <c r="H8" s="81"/>
      <c r="I8" s="248" t="s">
        <v>408</v>
      </c>
      <c r="J8" s="84"/>
      <c r="K8" s="106"/>
      <c r="L8" s="81"/>
      <c r="M8" s="81"/>
      <c r="N8" s="248" t="s">
        <v>409</v>
      </c>
      <c r="O8" s="81"/>
    </row>
    <row r="9" spans="1:15" x14ac:dyDescent="0.25">
      <c r="B9" s="421" t="s">
        <v>410</v>
      </c>
      <c r="C9" s="421"/>
      <c r="D9" s="421"/>
      <c r="E9" s="84"/>
      <c r="F9" s="111"/>
      <c r="G9" s="84"/>
      <c r="H9" s="84"/>
      <c r="I9" s="248" t="s">
        <v>411</v>
      </c>
      <c r="J9" s="84"/>
      <c r="K9" s="111"/>
      <c r="L9" s="84"/>
      <c r="M9" s="84"/>
      <c r="N9" s="248" t="s">
        <v>412</v>
      </c>
      <c r="O9" s="84"/>
    </row>
    <row r="10" spans="1:15" ht="15.75" thickBot="1" x14ac:dyDescent="0.3">
      <c r="A10" s="233"/>
      <c r="B10" s="99"/>
      <c r="C10" s="100"/>
      <c r="D10" s="101"/>
      <c r="E10"/>
      <c r="F10" s="120"/>
      <c r="G10" s="103"/>
      <c r="H10" s="104"/>
      <c r="I10" s="103"/>
      <c r="J10"/>
      <c r="K10" s="120"/>
      <c r="L10" s="103"/>
      <c r="M10" s="104"/>
      <c r="N10" s="103"/>
      <c r="O10" s="84"/>
    </row>
    <row r="11" spans="1:15" ht="27" customHeight="1" thickBot="1" x14ac:dyDescent="0.3">
      <c r="A11" s="258"/>
      <c r="B11" s="418" t="s">
        <v>129</v>
      </c>
      <c r="C11" s="419"/>
      <c r="D11" s="160" t="s">
        <v>2</v>
      </c>
      <c r="E11" s="259"/>
      <c r="F11" s="126"/>
      <c r="G11" s="403" t="s">
        <v>130</v>
      </c>
      <c r="H11" s="412"/>
      <c r="I11" s="112" t="s">
        <v>131</v>
      </c>
      <c r="J11" s="259"/>
      <c r="K11" s="126"/>
      <c r="L11" s="403" t="s">
        <v>130</v>
      </c>
      <c r="M11" s="412"/>
      <c r="N11" s="112" t="s">
        <v>131</v>
      </c>
      <c r="O11" s="113"/>
    </row>
    <row r="12" spans="1:15" x14ac:dyDescent="0.25">
      <c r="A12" s="221"/>
      <c r="B12" s="115" t="s">
        <v>2</v>
      </c>
      <c r="C12" s="116" t="s">
        <v>2</v>
      </c>
      <c r="D12" s="116"/>
      <c r="E12" s="141"/>
      <c r="F12" s="260"/>
      <c r="H12" s="118"/>
      <c r="I12" s="121" t="s">
        <v>2</v>
      </c>
      <c r="J12" s="141"/>
      <c r="K12" s="260"/>
      <c r="M12" s="118"/>
      <c r="N12" s="121" t="s">
        <v>2</v>
      </c>
      <c r="O12"/>
    </row>
    <row r="13" spans="1:15" x14ac:dyDescent="0.25">
      <c r="A13" s="221"/>
      <c r="B13" s="122">
        <f>COUNT(C14:C282)</f>
        <v>64</v>
      </c>
      <c r="D13" s="123" t="s">
        <v>4</v>
      </c>
      <c r="E13" s="141"/>
      <c r="F13" s="138"/>
      <c r="G13" s="125" t="s">
        <v>133</v>
      </c>
      <c r="I13" s="122">
        <f>COUNT(I14:I77)</f>
        <v>61</v>
      </c>
      <c r="J13" s="141"/>
      <c r="K13" s="138"/>
      <c r="L13" s="125" t="s">
        <v>133</v>
      </c>
      <c r="N13" s="122">
        <f>COUNT(N14:N77)</f>
        <v>19</v>
      </c>
    </row>
    <row r="14" spans="1:15" x14ac:dyDescent="0.25">
      <c r="A14" s="224"/>
      <c r="B14" s="261" t="s">
        <v>158</v>
      </c>
      <c r="C14" s="262">
        <v>11</v>
      </c>
      <c r="D14" s="263"/>
      <c r="E14" s="141"/>
      <c r="F14" s="138"/>
      <c r="G14" s="194">
        <v>100</v>
      </c>
      <c r="H14" s="195"/>
      <c r="I14" s="196">
        <v>75.109558000000007</v>
      </c>
      <c r="J14" s="141"/>
      <c r="K14" s="138"/>
      <c r="L14" s="194">
        <v>100</v>
      </c>
      <c r="M14" s="195"/>
      <c r="N14" s="196">
        <v>81.107223000000005</v>
      </c>
      <c r="O14" s="141"/>
    </row>
    <row r="15" spans="1:15" x14ac:dyDescent="0.25">
      <c r="A15" s="224"/>
      <c r="B15" s="261" t="s">
        <v>159</v>
      </c>
      <c r="C15" s="262">
        <v>22</v>
      </c>
      <c r="D15" s="263"/>
      <c r="F15" s="138"/>
      <c r="G15" s="194">
        <v>4.6816999999999998E-2</v>
      </c>
      <c r="H15" s="195"/>
      <c r="I15" s="196">
        <v>3.5164000000000001E-2</v>
      </c>
      <c r="J15" s="141"/>
      <c r="K15" s="138"/>
      <c r="L15" s="194" t="s">
        <v>136</v>
      </c>
      <c r="M15" s="195"/>
      <c r="N15" s="196" t="s">
        <v>136</v>
      </c>
      <c r="O15" s="141"/>
    </row>
    <row r="16" spans="1:15" x14ac:dyDescent="0.25">
      <c r="A16" s="224"/>
      <c r="B16" s="261" t="s">
        <v>160</v>
      </c>
      <c r="C16" s="262">
        <v>23</v>
      </c>
      <c r="D16" s="263"/>
      <c r="E16" s="141"/>
      <c r="F16" s="138"/>
      <c r="G16" s="194">
        <v>3.1599999999999998E-4</v>
      </c>
      <c r="H16" s="195"/>
      <c r="I16" s="196">
        <v>2.3699999999999999E-4</v>
      </c>
      <c r="J16" s="141"/>
      <c r="K16" s="138"/>
      <c r="L16" s="194" t="s">
        <v>136</v>
      </c>
      <c r="M16" s="195"/>
      <c r="N16" s="196" t="s">
        <v>136</v>
      </c>
      <c r="O16" s="141"/>
    </row>
    <row r="17" spans="1:15" x14ac:dyDescent="0.25">
      <c r="A17" s="224"/>
      <c r="B17" s="261" t="s">
        <v>161</v>
      </c>
      <c r="C17" s="262">
        <v>24</v>
      </c>
      <c r="D17" s="263"/>
      <c r="E17" s="71"/>
      <c r="F17" s="138"/>
      <c r="G17" s="194">
        <v>8.4580000000000002E-3</v>
      </c>
      <c r="H17" s="195"/>
      <c r="I17" s="196">
        <v>6.3530000000000001E-3</v>
      </c>
      <c r="J17" s="141"/>
      <c r="K17" s="138"/>
      <c r="L17" s="194" t="s">
        <v>136</v>
      </c>
      <c r="M17" s="195"/>
      <c r="N17" s="196" t="s">
        <v>136</v>
      </c>
      <c r="O17" s="141"/>
    </row>
    <row r="18" spans="1:15" x14ac:dyDescent="0.25">
      <c r="A18" s="224"/>
      <c r="B18" s="261" t="s">
        <v>162</v>
      </c>
      <c r="C18" s="262">
        <v>27</v>
      </c>
      <c r="D18" s="263"/>
      <c r="E18" s="141"/>
      <c r="F18" s="138"/>
      <c r="G18" s="194">
        <v>3.1599999999999998E-4</v>
      </c>
      <c r="H18" s="195"/>
      <c r="I18" s="196">
        <v>2.3699999999999999E-4</v>
      </c>
      <c r="J18" s="141"/>
      <c r="K18" s="138"/>
      <c r="L18" s="194" t="s">
        <v>136</v>
      </c>
      <c r="M18" s="195"/>
      <c r="N18" s="196" t="s">
        <v>136</v>
      </c>
      <c r="O18" s="141"/>
    </row>
    <row r="19" spans="1:15" x14ac:dyDescent="0.25">
      <c r="A19" s="224"/>
      <c r="B19" s="261" t="s">
        <v>163</v>
      </c>
      <c r="C19" s="262">
        <v>29</v>
      </c>
      <c r="D19" s="263"/>
      <c r="E19" s="141"/>
      <c r="F19" s="138"/>
      <c r="G19" s="194">
        <v>3.5990000000000002E-3</v>
      </c>
      <c r="H19" s="195"/>
      <c r="I19" s="196">
        <v>2.7030000000000001E-3</v>
      </c>
      <c r="J19" s="141"/>
      <c r="K19" s="138"/>
      <c r="L19" s="194" t="s">
        <v>136</v>
      </c>
      <c r="M19" s="195"/>
      <c r="N19" s="196" t="s">
        <v>136</v>
      </c>
      <c r="O19" s="141"/>
    </row>
    <row r="20" spans="1:15" x14ac:dyDescent="0.25">
      <c r="A20" s="224"/>
      <c r="B20" s="261" t="s">
        <v>164</v>
      </c>
      <c r="C20" s="262">
        <v>31</v>
      </c>
      <c r="D20" s="263"/>
      <c r="E20" s="71"/>
      <c r="F20" s="138"/>
      <c r="G20" s="194">
        <v>6.0169999999999998E-3</v>
      </c>
      <c r="H20" s="195"/>
      <c r="I20" s="196">
        <v>4.5189999999999996E-3</v>
      </c>
      <c r="J20" s="141"/>
      <c r="K20" s="138"/>
      <c r="L20" s="194" t="s">
        <v>136</v>
      </c>
      <c r="M20" s="195"/>
      <c r="N20" s="196" t="s">
        <v>136</v>
      </c>
      <c r="O20" s="141"/>
    </row>
    <row r="21" spans="1:15" x14ac:dyDescent="0.25">
      <c r="A21" s="224"/>
      <c r="B21" s="261" t="s">
        <v>166</v>
      </c>
      <c r="C21" s="262">
        <v>34</v>
      </c>
      <c r="D21" s="263"/>
      <c r="E21" s="141"/>
      <c r="F21" s="138"/>
      <c r="G21" s="194">
        <v>0.44774900000000001</v>
      </c>
      <c r="H21" s="195"/>
      <c r="I21" s="196">
        <v>0.33630199999999999</v>
      </c>
      <c r="J21" s="141"/>
      <c r="K21" s="138"/>
      <c r="L21" s="194">
        <v>0.42837199999999998</v>
      </c>
      <c r="M21" s="195"/>
      <c r="N21" s="196">
        <v>0.347441</v>
      </c>
      <c r="O21" s="141"/>
    </row>
    <row r="22" spans="1:15" x14ac:dyDescent="0.25">
      <c r="A22" s="224"/>
      <c r="B22" s="261" t="s">
        <v>168</v>
      </c>
      <c r="C22" s="262">
        <v>36</v>
      </c>
      <c r="D22" s="263"/>
      <c r="E22" s="141"/>
      <c r="F22" s="138"/>
      <c r="G22" s="194">
        <v>0.122196</v>
      </c>
      <c r="H22" s="195"/>
      <c r="I22" s="196">
        <v>9.1781000000000001E-2</v>
      </c>
      <c r="J22" s="141"/>
      <c r="K22" s="138"/>
      <c r="L22" s="194">
        <v>0.116909</v>
      </c>
      <c r="M22" s="195"/>
      <c r="N22" s="196">
        <v>9.4822000000000004E-2</v>
      </c>
      <c r="O22" s="141"/>
    </row>
    <row r="23" spans="1:15" x14ac:dyDescent="0.25">
      <c r="A23" s="224"/>
      <c r="B23" s="261" t="s">
        <v>169</v>
      </c>
      <c r="C23" s="262">
        <v>37</v>
      </c>
      <c r="D23" s="263"/>
      <c r="E23" s="141"/>
      <c r="F23" s="138"/>
      <c r="G23" s="194">
        <v>3.1599999999999998E-4</v>
      </c>
      <c r="H23" s="195"/>
      <c r="I23" s="196">
        <v>2.3699999999999999E-4</v>
      </c>
      <c r="J23" s="141"/>
      <c r="K23" s="138"/>
      <c r="L23" s="194" t="s">
        <v>136</v>
      </c>
      <c r="M23" s="195"/>
      <c r="N23" s="196" t="s">
        <v>136</v>
      </c>
      <c r="O23" s="141"/>
    </row>
    <row r="24" spans="1:15" x14ac:dyDescent="0.25">
      <c r="A24" s="224"/>
      <c r="B24" s="261" t="s">
        <v>170</v>
      </c>
      <c r="C24" s="262">
        <v>38</v>
      </c>
      <c r="D24" s="263"/>
      <c r="F24" s="138"/>
      <c r="G24" s="194">
        <v>1.286E-3</v>
      </c>
      <c r="H24" s="195"/>
      <c r="I24" s="196">
        <v>9.6599999999999995E-4</v>
      </c>
      <c r="J24" s="141"/>
      <c r="K24" s="138"/>
      <c r="L24" s="194" t="s">
        <v>136</v>
      </c>
      <c r="M24" s="195"/>
      <c r="N24" s="196" t="s">
        <v>136</v>
      </c>
      <c r="O24" s="141"/>
    </row>
    <row r="25" spans="1:15" x14ac:dyDescent="0.25">
      <c r="A25" s="224"/>
      <c r="B25" s="261" t="s">
        <v>171</v>
      </c>
      <c r="C25" s="262">
        <v>39</v>
      </c>
      <c r="D25" s="263"/>
      <c r="F25" s="138"/>
      <c r="G25" s="194">
        <v>3.1599999999999998E-4</v>
      </c>
      <c r="H25" s="195"/>
      <c r="I25" s="196">
        <v>2.3699999999999999E-4</v>
      </c>
      <c r="J25" s="141"/>
      <c r="K25" s="138"/>
      <c r="L25" s="194" t="s">
        <v>136</v>
      </c>
      <c r="M25" s="195"/>
      <c r="N25" s="196" t="s">
        <v>136</v>
      </c>
      <c r="O25" s="141"/>
    </row>
    <row r="26" spans="1:15" x14ac:dyDescent="0.25">
      <c r="A26" s="224"/>
      <c r="B26" s="261" t="s">
        <v>172</v>
      </c>
      <c r="C26" s="262">
        <v>42</v>
      </c>
      <c r="D26" s="263"/>
      <c r="E26" s="141"/>
      <c r="F26" s="138"/>
      <c r="G26" s="194">
        <v>2.3389999999999999E-3</v>
      </c>
      <c r="H26" s="195"/>
      <c r="I26" s="196">
        <v>1.7570000000000001E-3</v>
      </c>
      <c r="J26" s="141"/>
      <c r="K26" s="138"/>
      <c r="L26" s="194" t="s">
        <v>136</v>
      </c>
      <c r="M26" s="195"/>
      <c r="N26" s="196" t="s">
        <v>136</v>
      </c>
      <c r="O26" s="141"/>
    </row>
    <row r="27" spans="1:15" x14ac:dyDescent="0.25">
      <c r="A27" s="224"/>
      <c r="B27" s="261" t="s">
        <v>173</v>
      </c>
      <c r="C27" s="262">
        <v>43</v>
      </c>
      <c r="D27" s="263"/>
      <c r="E27" s="141"/>
      <c r="F27" s="138"/>
      <c r="G27" s="194">
        <v>1.3934E-2</v>
      </c>
      <c r="H27" s="195"/>
      <c r="I27" s="196">
        <v>1.0466E-2</v>
      </c>
      <c r="J27" s="141"/>
      <c r="K27" s="138"/>
      <c r="L27" s="194" t="s">
        <v>136</v>
      </c>
      <c r="M27" s="195"/>
      <c r="N27" s="196" t="s">
        <v>136</v>
      </c>
      <c r="O27" s="141"/>
    </row>
    <row r="28" spans="1:15" x14ac:dyDescent="0.25">
      <c r="A28" s="224"/>
      <c r="B28" s="261" t="s">
        <v>174</v>
      </c>
      <c r="C28" s="262">
        <v>44</v>
      </c>
      <c r="D28" s="263"/>
      <c r="E28" s="141"/>
      <c r="F28" s="138"/>
      <c r="G28" s="194">
        <v>3.1599999999999998E-4</v>
      </c>
      <c r="H28" s="195"/>
      <c r="I28" s="196">
        <v>2.3699999999999999E-4</v>
      </c>
      <c r="J28" s="141"/>
      <c r="K28" s="138"/>
      <c r="L28" s="194" t="s">
        <v>136</v>
      </c>
      <c r="M28" s="195"/>
      <c r="N28" s="196" t="s">
        <v>136</v>
      </c>
      <c r="O28" s="141"/>
    </row>
    <row r="29" spans="1:15" x14ac:dyDescent="0.25">
      <c r="A29" s="224"/>
      <c r="B29" s="261" t="s">
        <v>175</v>
      </c>
      <c r="C29" s="262">
        <v>45</v>
      </c>
      <c r="D29" s="263"/>
      <c r="E29" s="141"/>
      <c r="F29" s="138"/>
      <c r="G29" s="194">
        <v>2.6866999999999999E-2</v>
      </c>
      <c r="H29" s="195"/>
      <c r="I29" s="196">
        <v>2.018E-2</v>
      </c>
      <c r="J29" s="141"/>
      <c r="K29" s="138"/>
      <c r="L29" s="194">
        <v>8.6874000000000007E-2</v>
      </c>
      <c r="M29" s="195"/>
      <c r="N29" s="196">
        <v>7.0460999999999996E-2</v>
      </c>
      <c r="O29" s="141"/>
    </row>
    <row r="30" spans="1:15" x14ac:dyDescent="0.25">
      <c r="A30" s="224"/>
      <c r="B30" s="261" t="s">
        <v>176</v>
      </c>
      <c r="C30" s="262">
        <v>46</v>
      </c>
      <c r="D30" s="263">
        <v>490</v>
      </c>
      <c r="E30" s="141"/>
      <c r="F30" s="138"/>
      <c r="G30" s="194" t="s">
        <v>136</v>
      </c>
      <c r="H30" s="195"/>
      <c r="I30" s="196" t="s">
        <v>136</v>
      </c>
      <c r="J30" s="141"/>
      <c r="K30" s="138"/>
      <c r="L30" s="194" t="s">
        <v>136</v>
      </c>
      <c r="M30" s="195"/>
      <c r="N30" s="196" t="s">
        <v>136</v>
      </c>
      <c r="O30" s="141"/>
    </row>
    <row r="31" spans="1:15" x14ac:dyDescent="0.25">
      <c r="A31" s="224"/>
      <c r="B31" s="261" t="s">
        <v>179</v>
      </c>
      <c r="C31" s="262">
        <v>49</v>
      </c>
      <c r="D31" s="263"/>
      <c r="E31" s="141"/>
      <c r="F31" s="138"/>
      <c r="G31" s="194">
        <v>0.30979699999999999</v>
      </c>
      <c r="H31" s="195"/>
      <c r="I31" s="196">
        <v>0.232687</v>
      </c>
      <c r="J31" s="141"/>
      <c r="K31" s="138"/>
      <c r="L31" s="194">
        <v>0.29638599999999998</v>
      </c>
      <c r="M31" s="195"/>
      <c r="N31" s="196">
        <v>0.24038999999999999</v>
      </c>
      <c r="O31" s="141"/>
    </row>
    <row r="32" spans="1:15" x14ac:dyDescent="0.25">
      <c r="A32" s="224"/>
      <c r="B32" s="261" t="s">
        <v>180</v>
      </c>
      <c r="C32" s="262">
        <v>51</v>
      </c>
      <c r="D32" s="263"/>
      <c r="E32" s="141"/>
      <c r="F32" s="138"/>
      <c r="G32" s="194">
        <v>3.6240000000000001E-3</v>
      </c>
      <c r="H32" s="195"/>
      <c r="I32" s="196">
        <v>2.722E-3</v>
      </c>
      <c r="J32" s="141"/>
      <c r="K32" s="138"/>
      <c r="L32" s="194" t="s">
        <v>136</v>
      </c>
      <c r="M32" s="195"/>
      <c r="N32" s="196" t="s">
        <v>136</v>
      </c>
      <c r="O32" s="141"/>
    </row>
    <row r="33" spans="1:15" x14ac:dyDescent="0.25">
      <c r="A33" s="224"/>
      <c r="B33" s="261" t="s">
        <v>181</v>
      </c>
      <c r="C33" s="262">
        <v>52</v>
      </c>
      <c r="D33" s="263"/>
      <c r="E33" s="141"/>
      <c r="F33" s="138"/>
      <c r="G33" s="194">
        <v>4.8329999999999996E-3</v>
      </c>
      <c r="H33" s="195"/>
      <c r="I33" s="196">
        <v>3.63E-3</v>
      </c>
      <c r="J33" s="141"/>
      <c r="K33" s="138"/>
      <c r="L33" s="194">
        <v>2.2505000000000001E-2</v>
      </c>
      <c r="M33" s="195"/>
      <c r="N33" s="196">
        <v>1.8252999999999998E-2</v>
      </c>
      <c r="O33" s="141"/>
    </row>
    <row r="34" spans="1:15" x14ac:dyDescent="0.25">
      <c r="A34" s="224"/>
      <c r="B34" s="261" t="s">
        <v>182</v>
      </c>
      <c r="C34" s="262">
        <v>53</v>
      </c>
      <c r="D34" s="263"/>
      <c r="E34" s="141"/>
      <c r="F34" s="138"/>
      <c r="G34" s="194">
        <v>4.6379999999999998E-2</v>
      </c>
      <c r="H34" s="195"/>
      <c r="I34" s="196">
        <v>3.4835999999999999E-2</v>
      </c>
      <c r="J34" s="141"/>
      <c r="K34" s="138"/>
      <c r="L34" s="194" t="s">
        <v>136</v>
      </c>
      <c r="M34" s="195"/>
      <c r="N34" s="196" t="s">
        <v>136</v>
      </c>
      <c r="O34" s="141"/>
    </row>
    <row r="35" spans="1:15" x14ac:dyDescent="0.25">
      <c r="A35" s="224"/>
      <c r="B35" s="261" t="s">
        <v>183</v>
      </c>
      <c r="C35" s="262">
        <v>55</v>
      </c>
      <c r="D35" s="263"/>
      <c r="E35" s="141"/>
      <c r="F35" s="138"/>
      <c r="G35" s="194">
        <v>3.1599999999999998E-4</v>
      </c>
      <c r="H35" s="195"/>
      <c r="I35" s="196">
        <v>2.3699999999999999E-4</v>
      </c>
      <c r="J35" s="141"/>
      <c r="K35" s="138"/>
      <c r="L35" s="194" t="s">
        <v>136</v>
      </c>
      <c r="M35" s="195"/>
      <c r="N35" s="196" t="s">
        <v>136</v>
      </c>
      <c r="O35" s="141"/>
    </row>
    <row r="36" spans="1:15" x14ac:dyDescent="0.25">
      <c r="A36" s="224"/>
      <c r="B36" s="261" t="s">
        <v>184</v>
      </c>
      <c r="C36" s="262">
        <v>56</v>
      </c>
      <c r="D36" s="263"/>
      <c r="E36" s="141"/>
      <c r="F36" s="138"/>
      <c r="G36" s="194">
        <v>3.1599999999999998E-4</v>
      </c>
      <c r="H36" s="195"/>
      <c r="I36" s="196">
        <v>2.3699999999999999E-4</v>
      </c>
      <c r="J36" s="141"/>
      <c r="K36" s="138"/>
      <c r="L36" s="194" t="s">
        <v>136</v>
      </c>
      <c r="M36" s="195"/>
      <c r="N36" s="196" t="s">
        <v>136</v>
      </c>
      <c r="O36" s="141"/>
    </row>
    <row r="37" spans="1:15" x14ac:dyDescent="0.25">
      <c r="A37" s="224"/>
      <c r="B37" s="261" t="s">
        <v>185</v>
      </c>
      <c r="C37" s="262">
        <v>61</v>
      </c>
      <c r="D37" s="263"/>
      <c r="E37" s="141"/>
      <c r="F37" s="138"/>
      <c r="G37" s="194">
        <v>0.29406199999999999</v>
      </c>
      <c r="H37" s="195"/>
      <c r="I37" s="196">
        <v>0.22086900000000001</v>
      </c>
      <c r="J37" s="141"/>
      <c r="K37" s="138"/>
      <c r="L37" s="194" t="s">
        <v>136</v>
      </c>
      <c r="M37" s="195"/>
      <c r="N37" s="196" t="s">
        <v>136</v>
      </c>
      <c r="O37" s="141"/>
    </row>
    <row r="38" spans="1:15" x14ac:dyDescent="0.25">
      <c r="A38" s="224"/>
      <c r="B38" s="261" t="s">
        <v>186</v>
      </c>
      <c r="C38" s="262">
        <v>62</v>
      </c>
      <c r="D38" s="263"/>
      <c r="E38" s="141"/>
      <c r="F38" s="138"/>
      <c r="G38" s="194">
        <v>0.192103</v>
      </c>
      <c r="H38" s="195"/>
      <c r="I38" s="196">
        <v>0.144288</v>
      </c>
      <c r="J38" s="141"/>
      <c r="K38" s="138"/>
      <c r="L38" s="194">
        <v>0.20069100000000001</v>
      </c>
      <c r="M38" s="195"/>
      <c r="N38" s="196">
        <v>0.162775</v>
      </c>
      <c r="O38" s="141"/>
    </row>
    <row r="39" spans="1:15" x14ac:dyDescent="0.25">
      <c r="A39" s="224"/>
      <c r="B39" s="261" t="s">
        <v>187</v>
      </c>
      <c r="C39" s="262">
        <v>64</v>
      </c>
      <c r="D39" s="263"/>
      <c r="E39" s="141"/>
      <c r="F39" s="138"/>
      <c r="G39" s="194">
        <v>2.3246730000000002</v>
      </c>
      <c r="H39" s="195"/>
      <c r="I39" s="196">
        <v>1.7460519999999999</v>
      </c>
      <c r="J39" s="141"/>
      <c r="K39" s="138"/>
      <c r="L39" s="194">
        <v>2.2240600000000001</v>
      </c>
      <c r="M39" s="195"/>
      <c r="N39" s="196">
        <v>1.8038730000000001</v>
      </c>
      <c r="O39" s="141"/>
    </row>
    <row r="40" spans="1:15" x14ac:dyDescent="0.25">
      <c r="A40" s="224"/>
      <c r="B40" s="261" t="s">
        <v>188</v>
      </c>
      <c r="C40" s="262">
        <v>65</v>
      </c>
      <c r="D40" s="263"/>
      <c r="E40" s="141"/>
      <c r="F40" s="138"/>
      <c r="G40" s="194">
        <v>0.15326100000000001</v>
      </c>
      <c r="H40" s="195"/>
      <c r="I40" s="196">
        <v>0.11511399999999999</v>
      </c>
      <c r="J40" s="141"/>
      <c r="K40" s="138"/>
      <c r="L40" s="194">
        <v>0.14662800000000001</v>
      </c>
      <c r="M40" s="195"/>
      <c r="N40" s="196">
        <v>0.118926</v>
      </c>
      <c r="O40" s="141"/>
    </row>
    <row r="41" spans="1:15" x14ac:dyDescent="0.25">
      <c r="A41" s="224"/>
      <c r="B41" s="261" t="s">
        <v>189</v>
      </c>
      <c r="C41" s="262">
        <v>66</v>
      </c>
      <c r="D41" s="263"/>
      <c r="E41" s="141"/>
      <c r="F41" s="138"/>
      <c r="G41" s="194">
        <v>1.4037000000000001E-2</v>
      </c>
      <c r="H41" s="195"/>
      <c r="I41" s="196">
        <v>1.0543E-2</v>
      </c>
      <c r="J41" s="141"/>
      <c r="K41" s="138"/>
      <c r="L41" s="194" t="s">
        <v>136</v>
      </c>
      <c r="M41" s="195"/>
      <c r="N41" s="196" t="s">
        <v>136</v>
      </c>
      <c r="O41" s="141"/>
    </row>
    <row r="42" spans="1:15" x14ac:dyDescent="0.25">
      <c r="A42" s="224"/>
      <c r="B42" s="261" t="s">
        <v>191</v>
      </c>
      <c r="C42" s="262">
        <v>69</v>
      </c>
      <c r="D42" s="263"/>
      <c r="E42" s="141"/>
      <c r="F42" s="138"/>
      <c r="G42" s="194">
        <v>2.4420000000000002E-3</v>
      </c>
      <c r="H42" s="195"/>
      <c r="I42" s="196">
        <v>1.8339999999999999E-3</v>
      </c>
      <c r="J42" s="141"/>
      <c r="K42" s="138"/>
      <c r="L42" s="194" t="s">
        <v>136</v>
      </c>
      <c r="M42" s="195"/>
      <c r="N42" s="196" t="s">
        <v>136</v>
      </c>
      <c r="O42" s="141"/>
    </row>
    <row r="43" spans="1:15" x14ac:dyDescent="0.25">
      <c r="A43" s="224"/>
      <c r="B43" s="261" t="s">
        <v>192</v>
      </c>
      <c r="C43" s="262">
        <v>71</v>
      </c>
      <c r="D43" s="263"/>
      <c r="E43" s="141"/>
      <c r="F43" s="138"/>
      <c r="G43" s="194">
        <v>3.1599999999999998E-4</v>
      </c>
      <c r="H43" s="195"/>
      <c r="I43" s="196">
        <v>2.3699999999999999E-4</v>
      </c>
      <c r="J43" s="141"/>
      <c r="K43" s="138"/>
      <c r="L43" s="194" t="s">
        <v>136</v>
      </c>
      <c r="M43" s="195"/>
      <c r="N43" s="196" t="s">
        <v>136</v>
      </c>
      <c r="O43" s="267"/>
    </row>
    <row r="44" spans="1:15" x14ac:dyDescent="0.25">
      <c r="A44" s="224"/>
      <c r="B44" s="261" t="s">
        <v>193</v>
      </c>
      <c r="C44" s="262">
        <v>72</v>
      </c>
      <c r="D44" s="263"/>
      <c r="E44" s="141"/>
      <c r="F44" s="138"/>
      <c r="G44" s="194">
        <v>4.0660080000000001</v>
      </c>
      <c r="H44" s="195"/>
      <c r="I44" s="196">
        <v>3.0539610000000001</v>
      </c>
      <c r="J44" s="141"/>
      <c r="K44" s="138"/>
      <c r="L44" s="194">
        <v>3.8900260000000002</v>
      </c>
      <c r="M44" s="195"/>
      <c r="N44" s="196">
        <v>3.1550919999999998</v>
      </c>
      <c r="O44" s="141"/>
    </row>
    <row r="45" spans="1:15" x14ac:dyDescent="0.25">
      <c r="A45" s="224"/>
      <c r="B45" s="261" t="s">
        <v>194</v>
      </c>
      <c r="C45" s="262">
        <v>73</v>
      </c>
      <c r="D45" s="263"/>
      <c r="E45" s="141"/>
      <c r="F45" s="138"/>
      <c r="G45" s="194">
        <v>3.1599999999999998E-4</v>
      </c>
      <c r="H45" s="195"/>
      <c r="I45" s="196">
        <v>2.3699999999999999E-4</v>
      </c>
      <c r="J45" s="141"/>
      <c r="K45" s="138"/>
      <c r="L45" s="194" t="s">
        <v>136</v>
      </c>
      <c r="M45" s="195"/>
      <c r="N45" s="196" t="s">
        <v>136</v>
      </c>
      <c r="O45" s="141"/>
    </row>
    <row r="46" spans="1:15" x14ac:dyDescent="0.25">
      <c r="A46" s="224"/>
      <c r="B46" s="261" t="s">
        <v>195</v>
      </c>
      <c r="C46" s="262">
        <v>74</v>
      </c>
      <c r="D46" s="263"/>
      <c r="E46" s="141"/>
      <c r="F46" s="138"/>
      <c r="G46" s="194">
        <v>2.571E-2</v>
      </c>
      <c r="H46" s="195"/>
      <c r="I46" s="196">
        <v>1.9310999999999998E-2</v>
      </c>
      <c r="J46" s="141"/>
      <c r="K46" s="138"/>
      <c r="L46" s="194" t="s">
        <v>136</v>
      </c>
      <c r="M46" s="195"/>
      <c r="N46" s="196" t="s">
        <v>136</v>
      </c>
      <c r="O46" s="141"/>
    </row>
    <row r="47" spans="1:15" x14ac:dyDescent="0.25">
      <c r="A47" s="224"/>
      <c r="B47" s="261" t="s">
        <v>196</v>
      </c>
      <c r="C47" s="262">
        <v>76</v>
      </c>
      <c r="D47" s="263"/>
      <c r="E47" s="141"/>
      <c r="F47" s="138"/>
      <c r="G47" s="194">
        <v>0.790018</v>
      </c>
      <c r="H47" s="195"/>
      <c r="I47" s="196">
        <v>0.59337899999999999</v>
      </c>
      <c r="J47" s="141"/>
      <c r="K47" s="138"/>
      <c r="L47" s="194">
        <v>0.75582400000000005</v>
      </c>
      <c r="M47" s="195"/>
      <c r="N47" s="196">
        <v>0.61302800000000002</v>
      </c>
      <c r="O47" s="141"/>
    </row>
    <row r="48" spans="1:15" x14ac:dyDescent="0.25">
      <c r="A48" s="224"/>
      <c r="B48" s="261" t="s">
        <v>197</v>
      </c>
      <c r="C48" s="262">
        <v>78</v>
      </c>
      <c r="D48" s="263">
        <v>490</v>
      </c>
      <c r="E48" s="141"/>
      <c r="F48" s="138"/>
      <c r="G48" s="194" t="s">
        <v>136</v>
      </c>
      <c r="H48" s="195"/>
      <c r="I48" s="196" t="s">
        <v>136</v>
      </c>
      <c r="J48" s="141"/>
      <c r="K48" s="138"/>
      <c r="L48" s="194" t="s">
        <v>136</v>
      </c>
      <c r="M48" s="195"/>
      <c r="N48" s="196" t="s">
        <v>136</v>
      </c>
      <c r="O48" s="141"/>
    </row>
    <row r="49" spans="1:15" x14ac:dyDescent="0.25">
      <c r="A49" s="224"/>
      <c r="B49" s="261" t="s">
        <v>198</v>
      </c>
      <c r="C49" s="262">
        <v>81</v>
      </c>
      <c r="D49" s="263"/>
      <c r="E49" s="141"/>
      <c r="F49" s="138"/>
      <c r="G49" s="194">
        <v>3.8499999999999998E-4</v>
      </c>
      <c r="H49" s="195"/>
      <c r="I49" s="196">
        <v>2.8899999999999998E-4</v>
      </c>
      <c r="J49" s="141"/>
      <c r="K49" s="138"/>
      <c r="L49" s="194" t="s">
        <v>136</v>
      </c>
      <c r="M49" s="195"/>
      <c r="N49" s="196" t="s">
        <v>136</v>
      </c>
      <c r="O49" s="141"/>
    </row>
    <row r="50" spans="1:15" x14ac:dyDescent="0.25">
      <c r="A50" s="224"/>
      <c r="B50" s="261" t="s">
        <v>199</v>
      </c>
      <c r="C50" s="262">
        <v>82</v>
      </c>
      <c r="D50" s="263"/>
      <c r="E50" s="141"/>
      <c r="F50" s="138"/>
      <c r="G50" s="194">
        <v>5.0803000000000001E-2</v>
      </c>
      <c r="H50" s="195"/>
      <c r="I50" s="196">
        <v>3.8157999999999997E-2</v>
      </c>
      <c r="J50" s="141"/>
      <c r="K50" s="138"/>
      <c r="L50" s="194">
        <v>4.8603E-2</v>
      </c>
      <c r="M50" s="195"/>
      <c r="N50" s="196">
        <v>3.9420999999999998E-2</v>
      </c>
      <c r="O50" s="141"/>
    </row>
    <row r="51" spans="1:15" x14ac:dyDescent="0.25">
      <c r="A51" s="224"/>
      <c r="B51" s="261" t="s">
        <v>200</v>
      </c>
      <c r="C51" s="262">
        <v>86</v>
      </c>
      <c r="D51" s="263"/>
      <c r="E51" s="141"/>
      <c r="F51" s="138"/>
      <c r="G51" s="194">
        <v>6.7894899999999998</v>
      </c>
      <c r="H51" s="195"/>
      <c r="I51" s="196">
        <v>5.0995559999999998</v>
      </c>
      <c r="J51" s="141"/>
      <c r="K51" s="138"/>
      <c r="L51" s="194">
        <v>1.286948</v>
      </c>
      <c r="M51" s="195"/>
      <c r="N51" s="196">
        <v>1.0438080000000001</v>
      </c>
      <c r="O51" s="141"/>
    </row>
    <row r="52" spans="1:15" x14ac:dyDescent="0.25">
      <c r="A52" s="224"/>
      <c r="B52" s="261" t="s">
        <v>201</v>
      </c>
      <c r="C52" s="262">
        <v>88</v>
      </c>
      <c r="D52" s="263"/>
      <c r="E52" s="141"/>
      <c r="F52" s="138"/>
      <c r="G52" s="194">
        <v>3.5348999999999998E-2</v>
      </c>
      <c r="H52" s="195"/>
      <c r="I52" s="196">
        <v>2.6550000000000001E-2</v>
      </c>
      <c r="J52" s="141"/>
      <c r="K52" s="138"/>
      <c r="L52" s="194" t="s">
        <v>136</v>
      </c>
      <c r="M52" s="195"/>
      <c r="N52" s="196" t="s">
        <v>136</v>
      </c>
      <c r="O52" s="141"/>
    </row>
    <row r="53" spans="1:15" x14ac:dyDescent="0.25">
      <c r="A53" s="224"/>
      <c r="B53" s="261" t="s">
        <v>202</v>
      </c>
      <c r="C53" s="262">
        <v>89</v>
      </c>
      <c r="D53" s="263"/>
      <c r="E53" s="141"/>
      <c r="F53" s="138"/>
      <c r="G53" s="194">
        <v>3.7030000000000001E-3</v>
      </c>
      <c r="H53" s="195"/>
      <c r="I53" s="196">
        <v>2.7810000000000001E-3</v>
      </c>
      <c r="J53" s="141"/>
      <c r="K53" s="138"/>
      <c r="L53" s="194" t="s">
        <v>136</v>
      </c>
      <c r="M53" s="195"/>
      <c r="N53" s="196" t="s">
        <v>136</v>
      </c>
      <c r="O53" s="141"/>
    </row>
    <row r="54" spans="1:15" x14ac:dyDescent="0.25">
      <c r="A54" s="224"/>
      <c r="B54" s="261" t="s">
        <v>203</v>
      </c>
      <c r="C54" s="262">
        <v>92</v>
      </c>
      <c r="D54" s="263"/>
      <c r="E54" s="141"/>
      <c r="F54" s="138"/>
      <c r="G54" s="194">
        <v>3.1599999999999998E-4</v>
      </c>
      <c r="H54" s="195"/>
      <c r="I54" s="196">
        <v>2.3699999999999999E-4</v>
      </c>
      <c r="J54" s="141"/>
      <c r="K54" s="138"/>
      <c r="L54" s="194">
        <v>1.949E-2</v>
      </c>
      <c r="M54" s="195"/>
      <c r="N54" s="196">
        <v>1.5807999999999999E-2</v>
      </c>
      <c r="O54" s="141"/>
    </row>
    <row r="55" spans="1:15" x14ac:dyDescent="0.25">
      <c r="A55" s="224"/>
      <c r="B55" s="261" t="s">
        <v>205</v>
      </c>
      <c r="C55" s="262">
        <v>94</v>
      </c>
      <c r="D55" s="263"/>
      <c r="E55" s="141"/>
      <c r="F55" s="138"/>
      <c r="G55" s="194">
        <v>1.5430000000000001E-3</v>
      </c>
      <c r="H55" s="195"/>
      <c r="I55" s="196">
        <v>1.1590000000000001E-3</v>
      </c>
      <c r="J55" s="141"/>
      <c r="K55" s="138"/>
      <c r="L55" s="194" t="s">
        <v>136</v>
      </c>
      <c r="M55" s="195"/>
      <c r="N55" s="196" t="s">
        <v>136</v>
      </c>
      <c r="O55" s="141"/>
    </row>
    <row r="56" spans="1:15" x14ac:dyDescent="0.25">
      <c r="A56" s="224"/>
      <c r="B56" s="261" t="s">
        <v>206</v>
      </c>
      <c r="C56" s="262">
        <v>96</v>
      </c>
      <c r="D56" s="263"/>
      <c r="E56" s="141"/>
      <c r="F56" s="138"/>
      <c r="G56" s="194">
        <v>3.1599999999999998E-4</v>
      </c>
      <c r="H56" s="195"/>
      <c r="I56" s="196">
        <v>2.3699999999999999E-4</v>
      </c>
      <c r="J56" s="141"/>
      <c r="K56" s="138"/>
      <c r="L56" s="194" t="s">
        <v>136</v>
      </c>
      <c r="M56" s="195"/>
      <c r="N56" s="196" t="s">
        <v>136</v>
      </c>
      <c r="O56" s="141"/>
    </row>
    <row r="57" spans="1:15" x14ac:dyDescent="0.25">
      <c r="A57" s="224"/>
      <c r="B57" s="261" t="s">
        <v>207</v>
      </c>
      <c r="C57" s="262">
        <v>97</v>
      </c>
      <c r="D57" s="263"/>
      <c r="E57" s="141"/>
      <c r="F57" s="138"/>
      <c r="G57" s="194">
        <v>1.1311E-2</v>
      </c>
      <c r="H57" s="195"/>
      <c r="I57" s="196">
        <v>8.4960000000000001E-3</v>
      </c>
      <c r="J57" s="141"/>
      <c r="K57" s="138"/>
      <c r="L57" s="194" t="s">
        <v>136</v>
      </c>
      <c r="M57" s="195"/>
      <c r="N57" s="196" t="s">
        <v>136</v>
      </c>
      <c r="O57" s="141"/>
    </row>
    <row r="58" spans="1:15" x14ac:dyDescent="0.25">
      <c r="A58" s="224"/>
      <c r="B58" s="261" t="s">
        <v>211</v>
      </c>
      <c r="C58" s="262">
        <v>106</v>
      </c>
      <c r="D58" s="263"/>
      <c r="E58" s="141"/>
      <c r="F58" s="138"/>
      <c r="G58" s="194">
        <v>7.8999999999999996E-5</v>
      </c>
      <c r="H58" s="195"/>
      <c r="I58" s="196">
        <v>5.8999999999999998E-5</v>
      </c>
      <c r="J58" s="141"/>
      <c r="K58" s="138"/>
      <c r="L58" s="194" t="s">
        <v>136</v>
      </c>
      <c r="M58" s="195"/>
      <c r="N58" s="196" t="s">
        <v>136</v>
      </c>
      <c r="O58" s="141"/>
    </row>
    <row r="59" spans="1:15" x14ac:dyDescent="0.25">
      <c r="A59" s="224"/>
      <c r="B59" s="261" t="s">
        <v>234</v>
      </c>
      <c r="C59" s="262">
        <v>182</v>
      </c>
      <c r="D59" s="263"/>
      <c r="E59" s="141"/>
      <c r="F59" s="138"/>
      <c r="G59" s="194">
        <v>2.0618000000000001E-2</v>
      </c>
      <c r="H59" s="195"/>
      <c r="I59" s="196">
        <v>1.5486E-2</v>
      </c>
      <c r="J59" s="141"/>
      <c r="K59" s="138"/>
      <c r="L59" s="194" t="s">
        <v>136</v>
      </c>
      <c r="M59" s="195"/>
      <c r="N59" s="196" t="s">
        <v>136</v>
      </c>
      <c r="O59" s="141"/>
    </row>
    <row r="60" spans="1:15" x14ac:dyDescent="0.25">
      <c r="A60" s="224"/>
      <c r="B60" s="261" t="s">
        <v>235</v>
      </c>
      <c r="C60" s="262">
        <v>183</v>
      </c>
      <c r="D60" s="263"/>
      <c r="E60" s="141"/>
      <c r="F60" s="138"/>
      <c r="G60" s="194">
        <v>0.38897999999999999</v>
      </c>
      <c r="H60" s="195"/>
      <c r="I60" s="196">
        <v>0.292161</v>
      </c>
      <c r="J60" s="141"/>
      <c r="K60" s="138"/>
      <c r="L60" s="194">
        <v>0.315191</v>
      </c>
      <c r="M60" s="195"/>
      <c r="N60" s="196">
        <v>0.25564300000000001</v>
      </c>
      <c r="O60" s="141"/>
    </row>
    <row r="61" spans="1:15" x14ac:dyDescent="0.25">
      <c r="A61" s="224"/>
      <c r="B61" s="261" t="s">
        <v>236</v>
      </c>
      <c r="C61" s="262">
        <v>184</v>
      </c>
      <c r="D61" s="263"/>
      <c r="E61" s="141"/>
      <c r="F61" s="138"/>
      <c r="G61" s="194">
        <v>0.87969200000000003</v>
      </c>
      <c r="H61" s="195"/>
      <c r="I61" s="196">
        <v>0.66073300000000001</v>
      </c>
      <c r="J61" s="141"/>
      <c r="K61" s="138"/>
      <c r="L61" s="194" t="s">
        <v>136</v>
      </c>
      <c r="M61" s="195"/>
      <c r="N61" s="196" t="s">
        <v>136</v>
      </c>
      <c r="O61" s="141"/>
    </row>
    <row r="62" spans="1:15" x14ac:dyDescent="0.25">
      <c r="A62" s="224"/>
      <c r="B62" s="261" t="s">
        <v>237</v>
      </c>
      <c r="C62" s="262">
        <v>185</v>
      </c>
      <c r="D62" s="263"/>
      <c r="E62" s="141"/>
      <c r="F62" s="138"/>
      <c r="G62" s="194">
        <v>1.571113</v>
      </c>
      <c r="H62" s="195"/>
      <c r="I62" s="196">
        <v>1.180056</v>
      </c>
      <c r="J62" s="141"/>
      <c r="K62" s="138"/>
      <c r="L62" s="194" t="s">
        <v>136</v>
      </c>
      <c r="M62" s="195"/>
      <c r="N62" s="196" t="s">
        <v>136</v>
      </c>
      <c r="O62" s="141"/>
    </row>
    <row r="63" spans="1:15" x14ac:dyDescent="0.25">
      <c r="A63" s="224"/>
      <c r="B63" s="261" t="s">
        <v>239</v>
      </c>
      <c r="C63" s="262">
        <v>189</v>
      </c>
      <c r="D63" s="263"/>
      <c r="E63" s="141"/>
      <c r="F63" s="138"/>
      <c r="G63" s="194">
        <v>3.2649999999999998E-2</v>
      </c>
      <c r="H63" s="195"/>
      <c r="I63" s="196">
        <v>2.4523E-2</v>
      </c>
      <c r="J63" s="141"/>
      <c r="K63" s="138"/>
      <c r="L63" s="194" t="s">
        <v>136</v>
      </c>
      <c r="M63" s="195"/>
      <c r="N63" s="196" t="s">
        <v>136</v>
      </c>
      <c r="O63" s="141"/>
    </row>
    <row r="64" spans="1:15" x14ac:dyDescent="0.25">
      <c r="A64" s="224"/>
      <c r="B64" s="261" t="s">
        <v>241</v>
      </c>
      <c r="C64" s="262">
        <v>192</v>
      </c>
      <c r="D64" s="263"/>
      <c r="E64" s="141"/>
      <c r="F64" s="138"/>
      <c r="G64" s="194">
        <v>0.79014399999999996</v>
      </c>
      <c r="H64" s="195"/>
      <c r="I64" s="196">
        <v>0.59347399999999995</v>
      </c>
      <c r="J64" s="141"/>
      <c r="K64" s="138"/>
      <c r="L64" s="194">
        <v>1.015161</v>
      </c>
      <c r="M64" s="195"/>
      <c r="N64" s="196">
        <v>0.82336900000000002</v>
      </c>
      <c r="O64" s="141"/>
    </row>
    <row r="65" spans="1:15" x14ac:dyDescent="0.25">
      <c r="A65" s="224"/>
      <c r="B65" s="261" t="s">
        <v>242</v>
      </c>
      <c r="C65" s="262">
        <v>193</v>
      </c>
      <c r="D65" s="263"/>
      <c r="E65" s="141"/>
      <c r="F65" s="138"/>
      <c r="G65" s="194">
        <v>2.3113000000000002E-2</v>
      </c>
      <c r="H65" s="195"/>
      <c r="I65" s="196">
        <v>1.736E-2</v>
      </c>
      <c r="J65" s="141"/>
      <c r="K65" s="138"/>
      <c r="L65" s="194" t="s">
        <v>136</v>
      </c>
      <c r="M65" s="195"/>
      <c r="N65" s="196" t="s">
        <v>136</v>
      </c>
      <c r="O65" s="141"/>
    </row>
    <row r="66" spans="1:15" x14ac:dyDescent="0.25">
      <c r="A66" s="224"/>
      <c r="B66" s="261" t="s">
        <v>243</v>
      </c>
      <c r="C66" s="262">
        <v>194</v>
      </c>
      <c r="D66" s="263">
        <v>490</v>
      </c>
      <c r="E66" s="141"/>
      <c r="F66" s="138"/>
      <c r="G66" s="194" t="s">
        <v>136</v>
      </c>
      <c r="H66" s="195"/>
      <c r="I66" s="196" t="s">
        <v>136</v>
      </c>
      <c r="J66" s="141"/>
      <c r="K66" s="138"/>
      <c r="L66" s="194" t="s">
        <v>136</v>
      </c>
      <c r="M66" s="195"/>
      <c r="N66" s="196" t="s">
        <v>136</v>
      </c>
      <c r="O66" s="141"/>
    </row>
    <row r="67" spans="1:15" x14ac:dyDescent="0.25">
      <c r="A67" s="224"/>
      <c r="B67" s="261" t="s">
        <v>268</v>
      </c>
      <c r="C67" s="262">
        <v>353</v>
      </c>
      <c r="D67" s="263"/>
      <c r="E67" s="141"/>
      <c r="F67" s="138"/>
      <c r="G67" s="194">
        <v>4.1100000000000002E-4</v>
      </c>
      <c r="H67" s="195"/>
      <c r="I67" s="196">
        <v>3.0899999999999998E-4</v>
      </c>
      <c r="J67" s="141"/>
      <c r="K67" s="138"/>
      <c r="L67" s="194" t="s">
        <v>136</v>
      </c>
      <c r="M67" s="195"/>
      <c r="N67" s="196" t="s">
        <v>136</v>
      </c>
      <c r="O67" s="141"/>
    </row>
    <row r="68" spans="1:15" x14ac:dyDescent="0.25">
      <c r="A68" s="224"/>
      <c r="B68" s="261" t="s">
        <v>271</v>
      </c>
      <c r="C68" s="262">
        <v>422</v>
      </c>
      <c r="D68" s="263"/>
      <c r="E68" s="141"/>
      <c r="F68" s="138"/>
      <c r="G68" s="194">
        <v>2.3522999999999999E-2</v>
      </c>
      <c r="H68" s="195"/>
      <c r="I68" s="196">
        <v>1.7668E-2</v>
      </c>
      <c r="J68" s="141"/>
      <c r="K68" s="138"/>
      <c r="L68" s="194">
        <v>2.2505000000000001E-2</v>
      </c>
      <c r="M68" s="195"/>
      <c r="N68" s="196">
        <v>1.8252999999999998E-2</v>
      </c>
      <c r="O68" s="141"/>
    </row>
    <row r="69" spans="1:15" x14ac:dyDescent="0.25">
      <c r="A69" s="224"/>
      <c r="B69" s="261" t="s">
        <v>272</v>
      </c>
      <c r="C69" s="262">
        <v>423</v>
      </c>
      <c r="D69" s="263"/>
      <c r="E69" s="141"/>
      <c r="F69" s="138"/>
      <c r="G69" s="194">
        <v>2.16E-3</v>
      </c>
      <c r="H69" s="195"/>
      <c r="I69" s="196">
        <v>1.622E-3</v>
      </c>
      <c r="J69" s="141"/>
      <c r="K69" s="138"/>
      <c r="L69" s="194" t="s">
        <v>136</v>
      </c>
      <c r="M69" s="195"/>
      <c r="N69" s="196" t="s">
        <v>136</v>
      </c>
      <c r="O69" s="141"/>
    </row>
    <row r="70" spans="1:15" x14ac:dyDescent="0.25">
      <c r="A70" s="224"/>
      <c r="B70" s="261" t="s">
        <v>273</v>
      </c>
      <c r="C70" s="262">
        <v>424</v>
      </c>
      <c r="D70" s="263"/>
      <c r="E70" s="141"/>
      <c r="F70" s="138"/>
      <c r="G70" s="194">
        <v>0.30881999999999998</v>
      </c>
      <c r="H70" s="195"/>
      <c r="I70" s="196">
        <v>0.23195299999999999</v>
      </c>
      <c r="J70" s="141"/>
      <c r="K70" s="138"/>
      <c r="L70" s="194">
        <v>0.29545100000000002</v>
      </c>
      <c r="M70" s="195"/>
      <c r="N70" s="196">
        <v>0.23963200000000001</v>
      </c>
      <c r="O70" s="141"/>
    </row>
    <row r="71" spans="1:15" x14ac:dyDescent="0.25">
      <c r="A71" s="224"/>
      <c r="B71" s="261" t="s">
        <v>274</v>
      </c>
      <c r="C71" s="262">
        <v>490</v>
      </c>
      <c r="D71" s="263"/>
      <c r="E71" s="141"/>
      <c r="F71" s="138"/>
      <c r="G71" s="194">
        <v>0.21521100000000001</v>
      </c>
      <c r="H71" s="195"/>
      <c r="I71" s="196">
        <v>0.16164400000000001</v>
      </c>
      <c r="J71" s="141"/>
      <c r="K71" s="138"/>
      <c r="L71" s="194" t="s">
        <v>136</v>
      </c>
      <c r="M71" s="195"/>
      <c r="N71" s="196" t="s">
        <v>136</v>
      </c>
      <c r="O71" s="141"/>
    </row>
    <row r="72" spans="1:15" x14ac:dyDescent="0.25">
      <c r="A72" s="224"/>
      <c r="B72" s="261" t="s">
        <v>275</v>
      </c>
      <c r="C72" s="262">
        <v>500</v>
      </c>
      <c r="D72" s="263"/>
      <c r="E72" s="141"/>
      <c r="F72" s="138"/>
      <c r="G72" s="194">
        <v>13.062211</v>
      </c>
      <c r="H72" s="195"/>
      <c r="I72" s="196">
        <v>9.8109690000000001</v>
      </c>
      <c r="J72" s="141"/>
      <c r="K72" s="138"/>
      <c r="L72" s="194">
        <v>12.121958000000001</v>
      </c>
      <c r="M72" s="195"/>
      <c r="N72" s="196">
        <v>9.8317829999999997</v>
      </c>
      <c r="O72" s="141"/>
    </row>
    <row r="73" spans="1:15" x14ac:dyDescent="0.25">
      <c r="A73" s="224"/>
      <c r="B73" s="261" t="s">
        <v>276</v>
      </c>
      <c r="C73" s="262">
        <v>568</v>
      </c>
      <c r="D73" s="263"/>
      <c r="E73" s="141"/>
      <c r="F73" s="138"/>
      <c r="G73" s="194">
        <v>7.8999999999999996E-5</v>
      </c>
      <c r="H73" s="195"/>
      <c r="I73" s="196">
        <v>5.8999999999999998E-5</v>
      </c>
      <c r="J73" s="141"/>
      <c r="K73" s="138"/>
      <c r="L73" s="194" t="s">
        <v>136</v>
      </c>
      <c r="M73" s="195"/>
      <c r="N73" s="196" t="s">
        <v>136</v>
      </c>
      <c r="O73" s="141"/>
    </row>
    <row r="74" spans="1:15" x14ac:dyDescent="0.25">
      <c r="A74" s="224"/>
      <c r="B74" s="261" t="s">
        <v>659</v>
      </c>
      <c r="C74" s="262">
        <v>702</v>
      </c>
      <c r="D74" s="263"/>
      <c r="E74" s="141"/>
      <c r="F74" s="138"/>
      <c r="G74" s="194">
        <v>2.6600000000000001E-4</v>
      </c>
      <c r="H74" s="195"/>
      <c r="I74" s="196">
        <v>2.0000000000000001E-4</v>
      </c>
      <c r="J74" s="141"/>
      <c r="K74" s="138"/>
      <c r="L74" s="194" t="s">
        <v>136</v>
      </c>
      <c r="M74" s="195"/>
      <c r="N74" s="196" t="s">
        <v>136</v>
      </c>
      <c r="O74" s="141"/>
    </row>
    <row r="75" spans="1:15" x14ac:dyDescent="0.25">
      <c r="A75" s="224"/>
      <c r="B75" s="261" t="s">
        <v>310</v>
      </c>
      <c r="C75" s="262">
        <v>801</v>
      </c>
      <c r="D75" s="263"/>
      <c r="E75" s="141"/>
      <c r="F75" s="138"/>
      <c r="G75" s="194">
        <v>1.7015000000000002E-2</v>
      </c>
      <c r="H75" s="195"/>
      <c r="I75" s="196">
        <v>1.278E-2</v>
      </c>
      <c r="J75" s="141"/>
      <c r="K75" s="138"/>
      <c r="L75" s="194" t="s">
        <v>136</v>
      </c>
      <c r="M75" s="195"/>
      <c r="N75" s="196" t="s">
        <v>136</v>
      </c>
      <c r="O75" s="141"/>
    </row>
    <row r="76" spans="1:15" x14ac:dyDescent="0.25">
      <c r="A76" s="224"/>
      <c r="B76" s="261" t="s">
        <v>657</v>
      </c>
      <c r="C76" s="262">
        <v>802</v>
      </c>
      <c r="D76" s="263"/>
      <c r="E76" s="141"/>
      <c r="F76" s="138"/>
      <c r="G76" s="194">
        <v>1.76E-4</v>
      </c>
      <c r="H76" s="195"/>
      <c r="I76" s="196">
        <v>1.3200000000000001E-4</v>
      </c>
      <c r="J76" s="141"/>
      <c r="K76" s="138"/>
      <c r="L76" s="194" t="s">
        <v>136</v>
      </c>
      <c r="M76" s="195"/>
      <c r="N76" s="196" t="s">
        <v>136</v>
      </c>
      <c r="O76" s="141"/>
    </row>
    <row r="77" spans="1:15" x14ac:dyDescent="0.25">
      <c r="A77" s="224"/>
      <c r="B77" s="261" t="s">
        <v>360</v>
      </c>
      <c r="C77" s="262">
        <v>899</v>
      </c>
      <c r="D77" s="263"/>
      <c r="E77" s="141"/>
      <c r="F77" s="138"/>
      <c r="G77" s="194">
        <v>3.1599999999999998E-4</v>
      </c>
      <c r="H77" s="195"/>
      <c r="I77" s="196">
        <v>2.3699999999999999E-4</v>
      </c>
      <c r="J77" s="141"/>
      <c r="K77" s="138"/>
      <c r="L77" s="194" t="s">
        <v>136</v>
      </c>
      <c r="M77" s="195"/>
      <c r="N77" s="196" t="s">
        <v>136</v>
      </c>
      <c r="O77" s="141"/>
    </row>
  </sheetData>
  <mergeCells count="10">
    <mergeCell ref="B5:D5"/>
    <mergeCell ref="G5:I5"/>
    <mergeCell ref="L5:N6"/>
    <mergeCell ref="B6:D6"/>
    <mergeCell ref="G6:I6"/>
    <mergeCell ref="B8:D8"/>
    <mergeCell ref="B9:D9"/>
    <mergeCell ref="B11:C11"/>
    <mergeCell ref="G11:H11"/>
    <mergeCell ref="L11:M11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93" fitToHeight="0" orientation="portrait" r:id="rId1"/>
  <headerFooter>
    <oddFooter>&amp;RI.VIII-&amp;P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7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5.42578125" style="202" customWidth="1"/>
    <col min="2" max="2" width="15.140625" style="67" customWidth="1"/>
    <col min="3" max="3" width="5.7109375" style="68" customWidth="1"/>
    <col min="4" max="4" width="5.7109375" style="69" customWidth="1"/>
    <col min="5" max="5" width="1.140625" style="67" customWidth="1"/>
    <col min="6" max="6" width="1.140625" style="70" customWidth="1"/>
    <col min="7" max="7" width="10.42578125" style="70" customWidth="1"/>
    <col min="8" max="8" width="1.7109375" style="70" customWidth="1"/>
    <col min="9" max="9" width="10.42578125" style="70" customWidth="1"/>
    <col min="10" max="10" width="10" style="70" customWidth="1"/>
    <col min="11" max="11" width="1.140625" style="70" customWidth="1"/>
    <col min="12" max="12" width="10.42578125" style="70" customWidth="1"/>
    <col min="13" max="13" width="1.7109375" style="70" customWidth="1"/>
    <col min="14" max="14" width="10.42578125" style="70" customWidth="1"/>
  </cols>
  <sheetData>
    <row r="1" spans="1:14" x14ac:dyDescent="0.25">
      <c r="N1" s="151">
        <v>511</v>
      </c>
    </row>
    <row r="2" spans="1:14" x14ac:dyDescent="0.25">
      <c r="L2" s="407">
        <v>41974</v>
      </c>
      <c r="M2" s="407"/>
      <c r="N2" s="407"/>
    </row>
    <row r="5" spans="1:14" x14ac:dyDescent="0.25">
      <c r="A5" s="274" t="s">
        <v>34</v>
      </c>
      <c r="B5" s="425" t="s">
        <v>413</v>
      </c>
      <c r="C5" s="426"/>
      <c r="D5" s="426"/>
      <c r="E5" s="248" t="s">
        <v>2</v>
      </c>
      <c r="F5" s="77"/>
      <c r="G5" s="427" t="s">
        <v>414</v>
      </c>
      <c r="H5" s="428"/>
      <c r="I5" s="428"/>
      <c r="J5" s="429"/>
      <c r="K5" s="77"/>
      <c r="L5" s="427" t="s">
        <v>66</v>
      </c>
      <c r="M5" s="428"/>
      <c r="N5" s="428"/>
    </row>
    <row r="6" spans="1:14" x14ac:dyDescent="0.25">
      <c r="A6" s="249"/>
      <c r="B6" s="426"/>
      <c r="C6" s="426"/>
      <c r="D6" s="426"/>
      <c r="E6" s="252" t="s">
        <v>2</v>
      </c>
      <c r="F6" s="253"/>
      <c r="G6" s="427" t="s">
        <v>415</v>
      </c>
      <c r="H6" s="428"/>
      <c r="I6" s="428"/>
      <c r="J6" s="429"/>
      <c r="K6" s="253"/>
      <c r="L6" s="427" t="s">
        <v>68</v>
      </c>
      <c r="M6" s="430"/>
      <c r="N6" s="430"/>
    </row>
    <row r="7" spans="1:14" x14ac:dyDescent="0.25">
      <c r="A7" s="249"/>
      <c r="B7" s="425" t="s">
        <v>416</v>
      </c>
      <c r="C7" s="426"/>
      <c r="D7" s="426"/>
      <c r="E7" s="252"/>
      <c r="F7" s="253"/>
      <c r="G7" s="430"/>
      <c r="H7" s="430"/>
      <c r="I7" s="430"/>
      <c r="J7" s="431"/>
      <c r="K7" s="253"/>
      <c r="L7" s="430"/>
      <c r="M7" s="430"/>
      <c r="N7" s="430"/>
    </row>
    <row r="8" spans="1:14" x14ac:dyDescent="0.25">
      <c r="A8" s="91" t="s">
        <v>2</v>
      </c>
      <c r="B8" s="426"/>
      <c r="C8" s="426"/>
      <c r="D8" s="426"/>
      <c r="E8" s="84"/>
      <c r="F8" s="106"/>
      <c r="G8" s="81"/>
      <c r="H8" s="81"/>
      <c r="I8" s="248" t="s">
        <v>417</v>
      </c>
      <c r="J8" s="248"/>
      <c r="K8" s="106"/>
      <c r="L8" s="81"/>
      <c r="M8" s="81"/>
      <c r="N8" s="248" t="s">
        <v>418</v>
      </c>
    </row>
    <row r="9" spans="1:14" x14ac:dyDescent="0.25">
      <c r="B9" s="84"/>
      <c r="C9" s="84"/>
      <c r="D9" s="84"/>
      <c r="E9" s="84"/>
      <c r="F9" s="111"/>
      <c r="G9" s="84"/>
      <c r="H9" s="84"/>
      <c r="I9" s="248" t="s">
        <v>419</v>
      </c>
      <c r="J9" s="248"/>
      <c r="K9" s="111"/>
      <c r="L9" s="84"/>
      <c r="M9" s="84"/>
      <c r="N9" s="248" t="s">
        <v>420</v>
      </c>
    </row>
    <row r="10" spans="1:14" ht="15.75" thickBot="1" x14ac:dyDescent="0.3">
      <c r="A10" s="233"/>
      <c r="B10" s="99"/>
      <c r="C10" s="100"/>
      <c r="D10" s="101"/>
      <c r="E10"/>
      <c r="F10" s="120"/>
      <c r="G10" s="103"/>
      <c r="H10" s="104"/>
      <c r="I10" s="103"/>
      <c r="J10" s="103"/>
      <c r="K10" s="120"/>
      <c r="L10" s="103"/>
      <c r="M10" s="104"/>
      <c r="N10" s="103"/>
    </row>
    <row r="11" spans="1:14" ht="26.25" customHeight="1" thickBot="1" x14ac:dyDescent="0.3">
      <c r="A11" s="258"/>
      <c r="B11" s="418" t="s">
        <v>129</v>
      </c>
      <c r="C11" s="424"/>
      <c r="D11" s="160" t="s">
        <v>2</v>
      </c>
      <c r="E11" s="259"/>
      <c r="F11" s="126"/>
      <c r="G11" s="403" t="s">
        <v>130</v>
      </c>
      <c r="H11" s="404"/>
      <c r="I11" s="112" t="s">
        <v>131</v>
      </c>
      <c r="J11" s="275"/>
      <c r="K11" s="126"/>
      <c r="L11" s="403" t="s">
        <v>130</v>
      </c>
      <c r="M11" s="404"/>
      <c r="N11" s="112" t="s">
        <v>131</v>
      </c>
    </row>
    <row r="12" spans="1:14" x14ac:dyDescent="0.25">
      <c r="A12" s="221"/>
      <c r="B12" s="115" t="s">
        <v>2</v>
      </c>
      <c r="C12" s="116" t="s">
        <v>2</v>
      </c>
      <c r="D12" s="116"/>
      <c r="E12" s="141"/>
      <c r="F12" s="260"/>
      <c r="H12" s="118"/>
      <c r="I12" s="121" t="s">
        <v>2</v>
      </c>
      <c r="J12" s="121"/>
      <c r="K12" s="260"/>
      <c r="M12" s="118"/>
      <c r="N12" s="121" t="s">
        <v>2</v>
      </c>
    </row>
    <row r="13" spans="1:14" x14ac:dyDescent="0.25">
      <c r="A13" s="221"/>
      <c r="B13" s="122">
        <f>COUNT(C14:C376)</f>
        <v>149</v>
      </c>
      <c r="D13" s="123" t="s">
        <v>4</v>
      </c>
      <c r="E13" s="141"/>
      <c r="F13" s="138"/>
      <c r="G13" s="125" t="s">
        <v>133</v>
      </c>
      <c r="I13" s="122">
        <f>COUNT(I14:I373)</f>
        <v>140</v>
      </c>
      <c r="J13" s="276"/>
      <c r="K13" s="138"/>
      <c r="L13" s="125" t="s">
        <v>133</v>
      </c>
      <c r="N13" s="122">
        <f>COUNT(N14:N373)</f>
        <v>140</v>
      </c>
    </row>
    <row r="14" spans="1:14" x14ac:dyDescent="0.25">
      <c r="A14" s="224"/>
      <c r="B14" s="261" t="s">
        <v>158</v>
      </c>
      <c r="C14" s="262">
        <v>11</v>
      </c>
      <c r="D14" s="263"/>
      <c r="E14" s="141"/>
      <c r="F14" s="138"/>
      <c r="G14" s="194">
        <v>100</v>
      </c>
      <c r="H14" s="199"/>
      <c r="I14" s="196">
        <v>83.020250000000004</v>
      </c>
      <c r="J14" s="199"/>
      <c r="K14" s="138"/>
      <c r="L14" s="194">
        <v>100</v>
      </c>
      <c r="M14" s="199"/>
      <c r="N14" s="196">
        <v>84.096503999999996</v>
      </c>
    </row>
    <row r="15" spans="1:14" x14ac:dyDescent="0.25">
      <c r="B15" s="261" t="s">
        <v>159</v>
      </c>
      <c r="C15" s="262">
        <v>22</v>
      </c>
      <c r="D15" s="263"/>
      <c r="E15" s="141"/>
      <c r="F15" s="138"/>
      <c r="G15" s="194">
        <v>0.14308699999999999</v>
      </c>
      <c r="H15" s="199"/>
      <c r="I15" s="196">
        <v>0.11879099999999999</v>
      </c>
      <c r="J15" s="199"/>
      <c r="K15" s="138"/>
      <c r="L15" s="194">
        <v>0.148006</v>
      </c>
      <c r="M15" s="199"/>
      <c r="N15" s="196">
        <v>0.124468</v>
      </c>
    </row>
    <row r="16" spans="1:14" x14ac:dyDescent="0.25">
      <c r="B16" s="261" t="s">
        <v>160</v>
      </c>
      <c r="C16" s="262">
        <v>23</v>
      </c>
      <c r="D16" s="263"/>
      <c r="E16" s="141"/>
      <c r="F16" s="138"/>
      <c r="G16" s="194">
        <v>2.2889999999999998E-3</v>
      </c>
      <c r="H16" s="199"/>
      <c r="I16" s="196">
        <v>1.9E-3</v>
      </c>
      <c r="J16" s="199"/>
      <c r="K16" s="138"/>
      <c r="L16" s="194">
        <v>1.8E-3</v>
      </c>
      <c r="M16" s="199"/>
      <c r="N16" s="196">
        <v>1.5139999999999999E-3</v>
      </c>
    </row>
    <row r="17" spans="1:14" x14ac:dyDescent="0.25">
      <c r="B17" s="261" t="s">
        <v>161</v>
      </c>
      <c r="C17" s="262">
        <v>24</v>
      </c>
      <c r="D17" s="263"/>
      <c r="E17" s="141"/>
      <c r="F17" s="138"/>
      <c r="G17" s="194">
        <v>3.0297000000000001E-2</v>
      </c>
      <c r="H17" s="199"/>
      <c r="I17" s="196">
        <v>2.5152999999999998E-2</v>
      </c>
      <c r="J17" s="199"/>
      <c r="K17" s="138"/>
      <c r="L17" s="194">
        <v>3.0057E-2</v>
      </c>
      <c r="M17" s="199"/>
      <c r="N17" s="196">
        <v>2.5277000000000001E-2</v>
      </c>
    </row>
    <row r="18" spans="1:14" x14ac:dyDescent="0.25">
      <c r="A18" s="224"/>
      <c r="B18" s="261" t="s">
        <v>162</v>
      </c>
      <c r="C18" s="262">
        <v>27</v>
      </c>
      <c r="D18" s="263"/>
      <c r="E18" s="141"/>
      <c r="F18" s="138"/>
      <c r="G18" s="194">
        <v>3.0119E-2</v>
      </c>
      <c r="H18" s="199"/>
      <c r="I18" s="196">
        <v>2.5004999999999999E-2</v>
      </c>
      <c r="J18" s="199"/>
      <c r="K18" s="138"/>
      <c r="L18" s="194">
        <v>3.8392999999999997E-2</v>
      </c>
      <c r="M18" s="199"/>
      <c r="N18" s="196">
        <v>3.2287000000000003E-2</v>
      </c>
    </row>
    <row r="19" spans="1:14" x14ac:dyDescent="0.25">
      <c r="B19" s="261" t="s">
        <v>163</v>
      </c>
      <c r="C19" s="262">
        <v>29</v>
      </c>
      <c r="D19" s="263"/>
      <c r="E19" s="141"/>
      <c r="F19" s="138"/>
      <c r="G19" s="194">
        <v>1.0866309999999999</v>
      </c>
      <c r="H19" s="199"/>
      <c r="I19" s="196">
        <v>0.90212400000000004</v>
      </c>
      <c r="J19" s="199"/>
      <c r="K19" s="138"/>
      <c r="L19" s="194">
        <v>0.91336499999999998</v>
      </c>
      <c r="M19" s="199"/>
      <c r="N19" s="196">
        <v>0.76810800000000001</v>
      </c>
    </row>
    <row r="20" spans="1:14" x14ac:dyDescent="0.25">
      <c r="B20" s="261" t="s">
        <v>164</v>
      </c>
      <c r="C20" s="262">
        <v>31</v>
      </c>
      <c r="D20" s="263"/>
      <c r="E20" s="141"/>
      <c r="F20" s="138"/>
      <c r="G20" s="194">
        <v>0.12598500000000001</v>
      </c>
      <c r="H20" s="199"/>
      <c r="I20" s="196">
        <v>0.10459300000000001</v>
      </c>
      <c r="J20" s="199"/>
      <c r="K20" s="138"/>
      <c r="L20" s="194">
        <v>0.13853399999999999</v>
      </c>
      <c r="M20" s="199"/>
      <c r="N20" s="196">
        <v>0.11650199999999999</v>
      </c>
    </row>
    <row r="21" spans="1:14" x14ac:dyDescent="0.25">
      <c r="B21" s="261" t="s">
        <v>165</v>
      </c>
      <c r="C21" s="262">
        <v>32</v>
      </c>
      <c r="D21" s="263" t="s">
        <v>2</v>
      </c>
      <c r="E21" s="141"/>
      <c r="F21" s="138"/>
      <c r="G21" s="194">
        <v>1.3500000000000001E-3</v>
      </c>
      <c r="H21" s="199"/>
      <c r="I21" s="196">
        <v>1.121E-3</v>
      </c>
      <c r="J21" s="199"/>
      <c r="K21" s="138"/>
      <c r="L21" s="194">
        <v>9.4200000000000002E-4</v>
      </c>
      <c r="M21" s="199"/>
      <c r="N21" s="196">
        <v>7.9199999999999995E-4</v>
      </c>
    </row>
    <row r="22" spans="1:14" x14ac:dyDescent="0.25">
      <c r="B22" s="261" t="s">
        <v>166</v>
      </c>
      <c r="C22" s="262">
        <v>34</v>
      </c>
      <c r="D22" s="263"/>
      <c r="E22" s="141"/>
      <c r="F22" s="138"/>
      <c r="G22" s="194">
        <v>0.78364699999999998</v>
      </c>
      <c r="H22" s="199"/>
      <c r="I22" s="196">
        <v>0.650586</v>
      </c>
      <c r="J22" s="199"/>
      <c r="K22" s="138"/>
      <c r="L22" s="194">
        <v>0.78427500000000006</v>
      </c>
      <c r="M22" s="199"/>
      <c r="N22" s="196">
        <v>0.65954800000000002</v>
      </c>
    </row>
    <row r="23" spans="1:14" x14ac:dyDescent="0.25">
      <c r="B23" s="261" t="s">
        <v>167</v>
      </c>
      <c r="C23" s="262">
        <v>35</v>
      </c>
      <c r="D23" s="263"/>
      <c r="E23" s="141"/>
      <c r="F23" s="138"/>
      <c r="G23" s="194">
        <v>3.3442E-2</v>
      </c>
      <c r="H23" s="199"/>
      <c r="I23" s="196">
        <v>2.7764E-2</v>
      </c>
      <c r="J23" s="199"/>
      <c r="K23" s="138"/>
      <c r="L23" s="194">
        <v>2.9295000000000002E-2</v>
      </c>
      <c r="M23" s="199"/>
      <c r="N23" s="196">
        <v>2.4636000000000002E-2</v>
      </c>
    </row>
    <row r="24" spans="1:14" x14ac:dyDescent="0.25">
      <c r="B24" s="261" t="s">
        <v>168</v>
      </c>
      <c r="C24" s="262">
        <v>36</v>
      </c>
      <c r="D24" s="263"/>
      <c r="E24" s="141"/>
      <c r="F24" s="138"/>
      <c r="G24" s="194">
        <v>0.42461199999999999</v>
      </c>
      <c r="H24" s="199"/>
      <c r="I24" s="196">
        <v>0.35251399999999999</v>
      </c>
      <c r="J24" s="199"/>
      <c r="K24" s="138"/>
      <c r="L24" s="194">
        <v>0.38190400000000002</v>
      </c>
      <c r="M24" s="199"/>
      <c r="N24" s="196">
        <v>0.32116800000000001</v>
      </c>
    </row>
    <row r="25" spans="1:14" x14ac:dyDescent="0.25">
      <c r="B25" s="261" t="s">
        <v>169</v>
      </c>
      <c r="C25" s="262">
        <v>37</v>
      </c>
      <c r="D25" s="263"/>
      <c r="E25" s="141"/>
      <c r="F25" s="138"/>
      <c r="G25" s="194">
        <v>4.7828000000000002E-2</v>
      </c>
      <c r="H25" s="199"/>
      <c r="I25" s="196">
        <v>3.9706999999999999E-2</v>
      </c>
      <c r="J25" s="199"/>
      <c r="K25" s="138"/>
      <c r="L25" s="194">
        <v>4.5663000000000002E-2</v>
      </c>
      <c r="M25" s="199"/>
      <c r="N25" s="196">
        <v>3.8400999999999998E-2</v>
      </c>
    </row>
    <row r="26" spans="1:14" x14ac:dyDescent="0.25">
      <c r="B26" s="261" t="s">
        <v>170</v>
      </c>
      <c r="C26" s="262">
        <v>38</v>
      </c>
      <c r="D26" s="263"/>
      <c r="E26" s="141"/>
      <c r="F26" s="138"/>
      <c r="G26" s="194">
        <v>5.6973000000000003E-2</v>
      </c>
      <c r="H26" s="199"/>
      <c r="I26" s="196">
        <v>4.7299000000000001E-2</v>
      </c>
      <c r="J26" s="199"/>
      <c r="K26" s="138"/>
      <c r="L26" s="194">
        <v>4.9901000000000001E-2</v>
      </c>
      <c r="M26" s="199"/>
      <c r="N26" s="196">
        <v>4.1965000000000002E-2</v>
      </c>
    </row>
    <row r="27" spans="1:14" x14ac:dyDescent="0.25">
      <c r="A27" s="224"/>
      <c r="B27" s="261" t="s">
        <v>171</v>
      </c>
      <c r="C27" s="262">
        <v>39</v>
      </c>
      <c r="D27" s="263"/>
      <c r="E27" s="141"/>
      <c r="F27" s="138"/>
      <c r="G27" s="194">
        <v>1.2049999999999999E-3</v>
      </c>
      <c r="H27" s="199"/>
      <c r="I27" s="196">
        <v>1E-3</v>
      </c>
      <c r="J27" s="199"/>
      <c r="K27" s="138"/>
      <c r="L27" s="194">
        <v>8.7900000000000001E-4</v>
      </c>
      <c r="M27" s="199"/>
      <c r="N27" s="196">
        <v>7.3899999999999997E-4</v>
      </c>
    </row>
    <row r="28" spans="1:14" x14ac:dyDescent="0.25">
      <c r="A28" s="224"/>
      <c r="B28" s="261" t="s">
        <v>172</v>
      </c>
      <c r="C28" s="262">
        <v>42</v>
      </c>
      <c r="D28" s="263"/>
      <c r="E28" s="141"/>
      <c r="F28" s="138"/>
      <c r="G28" s="194">
        <v>5.8869999999999999E-3</v>
      </c>
      <c r="H28" s="199"/>
      <c r="I28" s="196">
        <v>4.8869999999999999E-3</v>
      </c>
      <c r="J28" s="199"/>
      <c r="K28" s="138"/>
      <c r="L28" s="194">
        <v>5.5120000000000004E-3</v>
      </c>
      <c r="M28" s="199"/>
      <c r="N28" s="196">
        <v>4.6350000000000002E-3</v>
      </c>
    </row>
    <row r="29" spans="1:14" x14ac:dyDescent="0.25">
      <c r="A29" s="224"/>
      <c r="B29" s="261" t="s">
        <v>173</v>
      </c>
      <c r="C29" s="262">
        <v>43</v>
      </c>
      <c r="D29" s="263"/>
      <c r="E29" s="141"/>
      <c r="F29" s="138"/>
      <c r="G29" s="194">
        <v>3.7793E-2</v>
      </c>
      <c r="H29" s="199"/>
      <c r="I29" s="196">
        <v>3.1376000000000001E-2</v>
      </c>
      <c r="J29" s="199"/>
      <c r="K29" s="138"/>
      <c r="L29" s="194">
        <v>3.3401E-2</v>
      </c>
      <c r="M29" s="199"/>
      <c r="N29" s="196">
        <v>2.8088999999999999E-2</v>
      </c>
    </row>
    <row r="30" spans="1:14" x14ac:dyDescent="0.25">
      <c r="A30" s="224"/>
      <c r="B30" s="261" t="s">
        <v>174</v>
      </c>
      <c r="C30" s="262">
        <v>44</v>
      </c>
      <c r="D30" s="263"/>
      <c r="E30" s="141"/>
      <c r="F30" s="138"/>
      <c r="G30" s="194">
        <v>1.601E-3</v>
      </c>
      <c r="H30" s="199"/>
      <c r="I30" s="196">
        <v>1.3290000000000001E-3</v>
      </c>
      <c r="J30" s="199"/>
      <c r="K30" s="138"/>
      <c r="L30" s="194">
        <v>1.5989999999999999E-3</v>
      </c>
      <c r="M30" s="199"/>
      <c r="N30" s="196">
        <v>1.3450000000000001E-3</v>
      </c>
    </row>
    <row r="31" spans="1:14" x14ac:dyDescent="0.25">
      <c r="B31" s="261" t="s">
        <v>175</v>
      </c>
      <c r="C31" s="262">
        <v>45</v>
      </c>
      <c r="D31" s="263"/>
      <c r="E31" s="141"/>
      <c r="F31" s="138"/>
      <c r="G31" s="194">
        <v>0.42632599999999998</v>
      </c>
      <c r="H31" s="199"/>
      <c r="I31" s="196">
        <v>0.353937</v>
      </c>
      <c r="J31" s="199"/>
      <c r="K31" s="138"/>
      <c r="L31" s="194">
        <v>0.42287200000000003</v>
      </c>
      <c r="M31" s="199"/>
      <c r="N31" s="196">
        <v>0.35562100000000002</v>
      </c>
    </row>
    <row r="32" spans="1:14" x14ac:dyDescent="0.25">
      <c r="B32" s="261" t="s">
        <v>176</v>
      </c>
      <c r="C32" s="262">
        <v>46</v>
      </c>
      <c r="D32" s="263">
        <v>490</v>
      </c>
      <c r="E32" s="141"/>
      <c r="F32" s="138"/>
      <c r="G32" s="194" t="s">
        <v>2</v>
      </c>
      <c r="H32" s="199"/>
      <c r="I32" s="196" t="s">
        <v>2</v>
      </c>
      <c r="J32" s="199"/>
      <c r="K32" s="138"/>
      <c r="L32" s="194" t="s">
        <v>2</v>
      </c>
      <c r="M32" s="199"/>
      <c r="N32" s="196" t="s">
        <v>2</v>
      </c>
    </row>
    <row r="33" spans="1:14" x14ac:dyDescent="0.25">
      <c r="A33" s="224"/>
      <c r="B33" s="261" t="s">
        <v>177</v>
      </c>
      <c r="C33" s="262">
        <v>47</v>
      </c>
      <c r="D33" s="263"/>
      <c r="E33" s="141"/>
      <c r="F33" s="138"/>
      <c r="G33" s="194">
        <v>6.6950000000000004E-3</v>
      </c>
      <c r="H33" s="199"/>
      <c r="I33" s="196">
        <v>5.5579999999999996E-3</v>
      </c>
      <c r="J33" s="199"/>
      <c r="K33" s="138"/>
      <c r="L33" s="194">
        <v>7.084E-3</v>
      </c>
      <c r="M33" s="199"/>
      <c r="N33" s="196">
        <v>5.9569999999999996E-3</v>
      </c>
    </row>
    <row r="34" spans="1:14" x14ac:dyDescent="0.25">
      <c r="B34" s="261" t="s">
        <v>178</v>
      </c>
      <c r="C34" s="262">
        <v>48</v>
      </c>
      <c r="D34" s="263"/>
      <c r="E34" s="141"/>
      <c r="F34" s="138"/>
      <c r="G34" s="194">
        <v>1.246489</v>
      </c>
      <c r="H34" s="199"/>
      <c r="I34" s="196">
        <v>1.0348379999999999</v>
      </c>
      <c r="J34" s="199"/>
      <c r="K34" s="138"/>
      <c r="L34" s="194">
        <v>1.0236829999999999</v>
      </c>
      <c r="M34" s="199"/>
      <c r="N34" s="196">
        <v>0.86088200000000004</v>
      </c>
    </row>
    <row r="35" spans="1:14" x14ac:dyDescent="0.25">
      <c r="B35" s="261" t="s">
        <v>179</v>
      </c>
      <c r="C35" s="262">
        <v>49</v>
      </c>
      <c r="D35" s="263"/>
      <c r="E35" s="141"/>
      <c r="F35" s="138"/>
      <c r="G35" s="194">
        <v>2.8503000000000001E-2</v>
      </c>
      <c r="H35" s="199"/>
      <c r="I35" s="196">
        <v>2.3663E-2</v>
      </c>
      <c r="J35" s="199"/>
      <c r="K35" s="138"/>
      <c r="L35" s="194">
        <v>3.2176000000000003E-2</v>
      </c>
      <c r="M35" s="199"/>
      <c r="N35" s="196">
        <v>2.7059E-2</v>
      </c>
    </row>
    <row r="36" spans="1:14" x14ac:dyDescent="0.25">
      <c r="A36" s="224"/>
      <c r="B36" s="261" t="s">
        <v>180</v>
      </c>
      <c r="C36" s="262">
        <v>51</v>
      </c>
      <c r="D36" s="263"/>
      <c r="E36" s="141"/>
      <c r="F36" s="138"/>
      <c r="G36" s="194">
        <v>0.11537699999999999</v>
      </c>
      <c r="H36" s="199"/>
      <c r="I36" s="196">
        <v>9.5785999999999996E-2</v>
      </c>
      <c r="J36" s="199"/>
      <c r="K36" s="138"/>
      <c r="L36" s="194">
        <v>0.110126</v>
      </c>
      <c r="M36" s="199"/>
      <c r="N36" s="196">
        <v>9.2612E-2</v>
      </c>
    </row>
    <row r="37" spans="1:14" x14ac:dyDescent="0.25">
      <c r="A37" s="224"/>
      <c r="B37" s="261" t="s">
        <v>181</v>
      </c>
      <c r="C37" s="262">
        <v>52</v>
      </c>
      <c r="D37" s="263"/>
      <c r="E37" s="141"/>
      <c r="F37" s="138"/>
      <c r="G37" s="194">
        <v>0.28515600000000002</v>
      </c>
      <c r="H37" s="199"/>
      <c r="I37" s="196">
        <v>0.236737</v>
      </c>
      <c r="J37" s="199"/>
      <c r="K37" s="138"/>
      <c r="L37" s="194">
        <v>0.26398199999999999</v>
      </c>
      <c r="M37" s="199"/>
      <c r="N37" s="196">
        <v>0.222</v>
      </c>
    </row>
    <row r="38" spans="1:14" x14ac:dyDescent="0.25">
      <c r="A38" s="224"/>
      <c r="B38" s="261" t="s">
        <v>182</v>
      </c>
      <c r="C38" s="262">
        <v>53</v>
      </c>
      <c r="D38" s="263"/>
      <c r="E38" s="141"/>
      <c r="F38" s="138"/>
      <c r="G38" s="194">
        <v>0.21036099999999999</v>
      </c>
      <c r="H38" s="199"/>
      <c r="I38" s="196">
        <v>0.17464199999999999</v>
      </c>
      <c r="J38" s="199"/>
      <c r="K38" s="138"/>
      <c r="L38" s="194">
        <v>0.18036199999999999</v>
      </c>
      <c r="M38" s="199"/>
      <c r="N38" s="196">
        <v>0.15167800000000001</v>
      </c>
    </row>
    <row r="39" spans="1:14" x14ac:dyDescent="0.25">
      <c r="A39" s="224"/>
      <c r="B39" s="261" t="s">
        <v>183</v>
      </c>
      <c r="C39" s="262">
        <v>55</v>
      </c>
      <c r="D39" s="263"/>
      <c r="E39" s="141"/>
      <c r="F39" s="138"/>
      <c r="G39" s="194">
        <v>4.2151000000000001E-2</v>
      </c>
      <c r="H39" s="199"/>
      <c r="I39" s="196">
        <v>3.4993999999999997E-2</v>
      </c>
      <c r="J39" s="199"/>
      <c r="K39" s="138"/>
      <c r="L39" s="194">
        <v>3.2535000000000001E-2</v>
      </c>
      <c r="M39" s="199"/>
      <c r="N39" s="196">
        <v>2.7361E-2</v>
      </c>
    </row>
    <row r="40" spans="1:14" x14ac:dyDescent="0.25">
      <c r="A40" s="224"/>
      <c r="B40" s="261" t="s">
        <v>184</v>
      </c>
      <c r="C40" s="262">
        <v>56</v>
      </c>
      <c r="D40" s="263"/>
      <c r="E40" s="141"/>
      <c r="F40" s="138"/>
      <c r="G40" s="194">
        <v>2.4735E-2</v>
      </c>
      <c r="H40" s="199"/>
      <c r="I40" s="196">
        <v>2.0535000000000001E-2</v>
      </c>
      <c r="J40" s="199"/>
      <c r="K40" s="138"/>
      <c r="L40" s="194">
        <v>2.5659999999999999E-2</v>
      </c>
      <c r="M40" s="199"/>
      <c r="N40" s="196">
        <v>2.1579000000000001E-2</v>
      </c>
    </row>
    <row r="41" spans="1:14" x14ac:dyDescent="0.25">
      <c r="A41" s="224"/>
      <c r="B41" s="261" t="s">
        <v>185</v>
      </c>
      <c r="C41" s="262">
        <v>61</v>
      </c>
      <c r="D41" s="263"/>
      <c r="E41" s="141"/>
      <c r="F41" s="138"/>
      <c r="G41" s="194">
        <v>5.8710000000000004E-3</v>
      </c>
      <c r="H41" s="199"/>
      <c r="I41" s="196">
        <v>4.8739999999999999E-3</v>
      </c>
      <c r="J41" s="199"/>
      <c r="K41" s="138"/>
      <c r="L41" s="194">
        <v>7.208E-3</v>
      </c>
      <c r="M41" s="199"/>
      <c r="N41" s="196">
        <v>6.0619999999999997E-3</v>
      </c>
    </row>
    <row r="42" spans="1:14" x14ac:dyDescent="0.25">
      <c r="A42" s="224"/>
      <c r="B42" s="261" t="s">
        <v>186</v>
      </c>
      <c r="C42" s="262">
        <v>62</v>
      </c>
      <c r="D42" s="263"/>
      <c r="E42" s="141"/>
      <c r="F42" s="138"/>
      <c r="G42" s="194">
        <v>0.45181300000000002</v>
      </c>
      <c r="H42" s="199"/>
      <c r="I42" s="196">
        <v>0.37509599999999998</v>
      </c>
      <c r="J42" s="199"/>
      <c r="K42" s="138"/>
      <c r="L42" s="194">
        <v>0.45189699999999999</v>
      </c>
      <c r="M42" s="199"/>
      <c r="N42" s="196">
        <v>0.38002999999999998</v>
      </c>
    </row>
    <row r="43" spans="1:14" x14ac:dyDescent="0.25">
      <c r="B43" s="261" t="s">
        <v>187</v>
      </c>
      <c r="C43" s="262">
        <v>64</v>
      </c>
      <c r="D43" s="263"/>
      <c r="E43" s="141"/>
      <c r="F43" s="138"/>
      <c r="G43" s="194">
        <v>0.184754</v>
      </c>
      <c r="H43" s="199"/>
      <c r="I43" s="196">
        <v>0.15338299999999999</v>
      </c>
      <c r="J43" s="199"/>
      <c r="K43" s="138"/>
      <c r="L43" s="194">
        <v>0.18612899999999999</v>
      </c>
      <c r="M43" s="199"/>
      <c r="N43" s="196">
        <v>0.156528</v>
      </c>
    </row>
    <row r="44" spans="1:14" x14ac:dyDescent="0.25">
      <c r="A44" s="224"/>
      <c r="B44" s="261" t="s">
        <v>188</v>
      </c>
      <c r="C44" s="262">
        <v>65</v>
      </c>
      <c r="D44" s="263"/>
      <c r="E44" s="141"/>
      <c r="F44" s="138"/>
      <c r="G44" s="194">
        <v>0.25239099999999998</v>
      </c>
      <c r="H44" s="199"/>
      <c r="I44" s="196">
        <v>0.209536</v>
      </c>
      <c r="J44" s="199"/>
      <c r="K44" s="138"/>
      <c r="L44" s="194">
        <v>0.21609600000000001</v>
      </c>
      <c r="M44" s="199"/>
      <c r="N44" s="196">
        <v>0.181729</v>
      </c>
    </row>
    <row r="45" spans="1:14" x14ac:dyDescent="0.25">
      <c r="A45" s="224"/>
      <c r="B45" s="261" t="s">
        <v>189</v>
      </c>
      <c r="C45" s="262">
        <v>66</v>
      </c>
      <c r="D45" s="263"/>
      <c r="E45" s="141"/>
      <c r="F45" s="138"/>
      <c r="G45" s="194">
        <v>5.2752E-2</v>
      </c>
      <c r="H45" s="199"/>
      <c r="I45" s="196">
        <v>4.3795000000000001E-2</v>
      </c>
      <c r="J45" s="199"/>
      <c r="K45" s="138"/>
      <c r="L45" s="194">
        <v>5.6153000000000002E-2</v>
      </c>
      <c r="M45" s="199"/>
      <c r="N45" s="196">
        <v>4.7223000000000001E-2</v>
      </c>
    </row>
    <row r="46" spans="1:14" x14ac:dyDescent="0.25">
      <c r="B46" s="261" t="s">
        <v>190</v>
      </c>
      <c r="C46" s="262">
        <v>67</v>
      </c>
      <c r="D46" s="263"/>
      <c r="E46" s="141"/>
      <c r="F46" s="138"/>
      <c r="G46" s="194">
        <v>4.1070000000000004E-3</v>
      </c>
      <c r="H46" s="199"/>
      <c r="I46" s="196">
        <v>3.4099999999999998E-3</v>
      </c>
      <c r="J46" s="199"/>
      <c r="K46" s="138"/>
      <c r="L46" s="194">
        <v>3.5660000000000002E-3</v>
      </c>
      <c r="M46" s="199"/>
      <c r="N46" s="196">
        <v>2.9989999999999999E-3</v>
      </c>
    </row>
    <row r="47" spans="1:14" x14ac:dyDescent="0.25">
      <c r="B47" s="261" t="s">
        <v>191</v>
      </c>
      <c r="C47" s="262">
        <v>69</v>
      </c>
      <c r="D47" s="263"/>
      <c r="E47" s="141"/>
      <c r="F47" s="138"/>
      <c r="G47" s="194">
        <v>8.005E-3</v>
      </c>
      <c r="H47" s="199"/>
      <c r="I47" s="196">
        <v>6.646E-3</v>
      </c>
      <c r="J47" s="199"/>
      <c r="K47" s="138"/>
      <c r="L47" s="194">
        <v>7.4570000000000001E-3</v>
      </c>
      <c r="M47" s="199"/>
      <c r="N47" s="196">
        <v>6.2709999999999997E-3</v>
      </c>
    </row>
    <row r="48" spans="1:14" x14ac:dyDescent="0.25">
      <c r="B48" s="261" t="s">
        <v>192</v>
      </c>
      <c r="C48" s="262">
        <v>71</v>
      </c>
      <c r="D48" s="263"/>
      <c r="E48" s="141"/>
      <c r="F48" s="138"/>
      <c r="G48" s="194">
        <v>9.6710000000000008E-3</v>
      </c>
      <c r="H48" s="199"/>
      <c r="I48" s="196">
        <v>8.0289999999999997E-3</v>
      </c>
      <c r="J48" s="199"/>
      <c r="K48" s="138"/>
      <c r="L48" s="194">
        <v>1.1494000000000001E-2</v>
      </c>
      <c r="M48" s="199"/>
      <c r="N48" s="196">
        <v>9.6659999999999992E-3</v>
      </c>
    </row>
    <row r="49" spans="1:14" x14ac:dyDescent="0.25">
      <c r="A49" s="224"/>
      <c r="B49" s="261" t="s">
        <v>193</v>
      </c>
      <c r="C49" s="262">
        <v>72</v>
      </c>
      <c r="D49" s="263"/>
      <c r="E49" s="141"/>
      <c r="F49" s="138"/>
      <c r="G49" s="194">
        <v>3.1946829999999999</v>
      </c>
      <c r="H49" s="199"/>
      <c r="I49" s="196">
        <v>2.652234</v>
      </c>
      <c r="J49" s="199"/>
      <c r="K49" s="138"/>
      <c r="L49" s="194">
        <v>2.6987239999999999</v>
      </c>
      <c r="M49" s="199"/>
      <c r="N49" s="196">
        <v>2.269533</v>
      </c>
    </row>
    <row r="50" spans="1:14" x14ac:dyDescent="0.25">
      <c r="B50" s="261" t="s">
        <v>194</v>
      </c>
      <c r="C50" s="262">
        <v>73</v>
      </c>
      <c r="D50" s="263"/>
      <c r="E50" s="141"/>
      <c r="F50" s="138"/>
      <c r="G50" s="194">
        <v>4.0590000000000001E-3</v>
      </c>
      <c r="H50" s="199"/>
      <c r="I50" s="196">
        <v>3.3700000000000002E-3</v>
      </c>
      <c r="J50" s="199"/>
      <c r="K50" s="138"/>
      <c r="L50" s="194">
        <v>3.2130000000000001E-3</v>
      </c>
      <c r="M50" s="199"/>
      <c r="N50" s="196">
        <v>2.702E-3</v>
      </c>
    </row>
    <row r="51" spans="1:14" x14ac:dyDescent="0.25">
      <c r="B51" s="261" t="s">
        <v>195</v>
      </c>
      <c r="C51" s="262">
        <v>74</v>
      </c>
      <c r="D51" s="263" t="s">
        <v>2</v>
      </c>
      <c r="E51" s="141"/>
      <c r="F51" s="138"/>
      <c r="G51" s="194">
        <v>3.1954999999999997E-2</v>
      </c>
      <c r="H51" s="199"/>
      <c r="I51" s="196">
        <v>2.6529E-2</v>
      </c>
      <c r="J51" s="199"/>
      <c r="K51" s="138"/>
      <c r="L51" s="194">
        <v>3.6094000000000001E-2</v>
      </c>
      <c r="M51" s="199"/>
      <c r="N51" s="196">
        <v>3.0353999999999999E-2</v>
      </c>
    </row>
    <row r="52" spans="1:14" x14ac:dyDescent="0.25">
      <c r="B52" s="261" t="s">
        <v>196</v>
      </c>
      <c r="C52" s="262">
        <v>76</v>
      </c>
      <c r="D52" s="263"/>
      <c r="E52" s="141"/>
      <c r="F52" s="138"/>
      <c r="G52" s="194">
        <v>0.35222700000000001</v>
      </c>
      <c r="H52" s="199"/>
      <c r="I52" s="196">
        <v>0.29242000000000001</v>
      </c>
      <c r="J52" s="199"/>
      <c r="K52" s="138"/>
      <c r="L52" s="194">
        <v>0.42263699999999998</v>
      </c>
      <c r="M52" s="199"/>
      <c r="N52" s="196">
        <v>0.35542299999999999</v>
      </c>
    </row>
    <row r="53" spans="1:14" x14ac:dyDescent="0.25">
      <c r="B53" s="261" t="s">
        <v>197</v>
      </c>
      <c r="C53" s="262">
        <v>78</v>
      </c>
      <c r="D53" s="263">
        <v>490</v>
      </c>
      <c r="E53" s="141"/>
      <c r="F53" s="138"/>
      <c r="G53" s="194" t="s">
        <v>2</v>
      </c>
      <c r="H53" s="199"/>
      <c r="I53" s="196" t="s">
        <v>2</v>
      </c>
      <c r="J53" s="199"/>
      <c r="K53" s="138"/>
      <c r="L53" s="194" t="s">
        <v>2</v>
      </c>
      <c r="M53" s="199"/>
      <c r="N53" s="196" t="s">
        <v>2</v>
      </c>
    </row>
    <row r="54" spans="1:14" x14ac:dyDescent="0.25">
      <c r="A54" s="224"/>
      <c r="B54" s="261" t="s">
        <v>198</v>
      </c>
      <c r="C54" s="262">
        <v>81</v>
      </c>
      <c r="D54" s="263"/>
      <c r="E54" s="141"/>
      <c r="F54" s="138"/>
      <c r="G54" s="194">
        <v>2.8875000000000001E-2</v>
      </c>
      <c r="H54" s="199"/>
      <c r="I54" s="196">
        <v>2.3972E-2</v>
      </c>
      <c r="J54" s="199"/>
      <c r="K54" s="138"/>
      <c r="L54" s="194">
        <v>2.5499999999999998E-2</v>
      </c>
      <c r="M54" s="199"/>
      <c r="N54" s="196">
        <v>2.1444999999999999E-2</v>
      </c>
    </row>
    <row r="55" spans="1:14" x14ac:dyDescent="0.25">
      <c r="B55" s="261" t="s">
        <v>199</v>
      </c>
      <c r="C55" s="262">
        <v>82</v>
      </c>
      <c r="D55" s="263"/>
      <c r="E55" s="141"/>
      <c r="F55" s="138"/>
      <c r="G55" s="194">
        <v>0.57040800000000003</v>
      </c>
      <c r="H55" s="199"/>
      <c r="I55" s="196">
        <v>0.47355399999999997</v>
      </c>
      <c r="J55" s="199"/>
      <c r="K55" s="138"/>
      <c r="L55" s="194">
        <v>0.52771500000000005</v>
      </c>
      <c r="M55" s="199"/>
      <c r="N55" s="196">
        <v>0.44379000000000002</v>
      </c>
    </row>
    <row r="56" spans="1:14" x14ac:dyDescent="0.25">
      <c r="A56" s="224"/>
      <c r="B56" s="261" t="s">
        <v>200</v>
      </c>
      <c r="C56" s="262">
        <v>86</v>
      </c>
      <c r="D56" s="263"/>
      <c r="E56" s="141"/>
      <c r="F56" s="138"/>
      <c r="G56" s="194">
        <v>1.1352930000000001</v>
      </c>
      <c r="H56" s="199"/>
      <c r="I56" s="196">
        <v>0.942523</v>
      </c>
      <c r="J56" s="199"/>
      <c r="K56" s="138"/>
      <c r="L56" s="194">
        <v>1.120231</v>
      </c>
      <c r="M56" s="199"/>
      <c r="N56" s="196">
        <v>0.942075</v>
      </c>
    </row>
    <row r="57" spans="1:14" x14ac:dyDescent="0.25">
      <c r="A57" s="224"/>
      <c r="B57" s="261" t="s">
        <v>201</v>
      </c>
      <c r="C57" s="262">
        <v>88</v>
      </c>
      <c r="D57" s="263"/>
      <c r="E57" s="141"/>
      <c r="F57" s="138"/>
      <c r="G57" s="194">
        <v>0.49301800000000001</v>
      </c>
      <c r="H57" s="199"/>
      <c r="I57" s="196">
        <v>0.40930499999999997</v>
      </c>
      <c r="J57" s="199"/>
      <c r="K57" s="138"/>
      <c r="L57" s="194">
        <v>0.47531499999999999</v>
      </c>
      <c r="M57" s="199"/>
      <c r="N57" s="196">
        <v>0.39972299999999999</v>
      </c>
    </row>
    <row r="58" spans="1:14" x14ac:dyDescent="0.25">
      <c r="B58" s="261" t="s">
        <v>202</v>
      </c>
      <c r="C58" s="262">
        <v>89</v>
      </c>
      <c r="D58" s="263"/>
      <c r="E58" s="141"/>
      <c r="F58" s="138"/>
      <c r="G58" s="194">
        <v>9.776E-3</v>
      </c>
      <c r="H58" s="199"/>
      <c r="I58" s="196">
        <v>8.116E-3</v>
      </c>
      <c r="J58" s="199"/>
      <c r="K58" s="138"/>
      <c r="L58" s="194">
        <v>1.0137E-2</v>
      </c>
      <c r="M58" s="199"/>
      <c r="N58" s="196">
        <v>8.5249999999999996E-3</v>
      </c>
    </row>
    <row r="59" spans="1:14" x14ac:dyDescent="0.25">
      <c r="A59" s="224"/>
      <c r="B59" s="261" t="s">
        <v>203</v>
      </c>
      <c r="C59" s="262">
        <v>92</v>
      </c>
      <c r="D59" s="263"/>
      <c r="E59" s="141"/>
      <c r="F59" s="138"/>
      <c r="G59" s="194">
        <v>0.14738799999999999</v>
      </c>
      <c r="H59" s="199"/>
      <c r="I59" s="196">
        <v>0.122362</v>
      </c>
      <c r="J59" s="199"/>
      <c r="K59" s="138"/>
      <c r="L59" s="194">
        <v>0.14390700000000001</v>
      </c>
      <c r="M59" s="199"/>
      <c r="N59" s="196">
        <v>0.121021</v>
      </c>
    </row>
    <row r="60" spans="1:14" x14ac:dyDescent="0.25">
      <c r="B60" s="261" t="s">
        <v>204</v>
      </c>
      <c r="C60" s="262">
        <v>93</v>
      </c>
      <c r="D60" s="263"/>
      <c r="E60" s="141"/>
      <c r="F60" s="138"/>
      <c r="G60" s="194">
        <v>0.116679</v>
      </c>
      <c r="H60" s="199"/>
      <c r="I60" s="196">
        <v>9.6866999999999995E-2</v>
      </c>
      <c r="J60" s="199"/>
      <c r="K60" s="138"/>
      <c r="L60" s="194">
        <v>0.10477400000000001</v>
      </c>
      <c r="M60" s="199"/>
      <c r="N60" s="196">
        <v>8.8110999999999995E-2</v>
      </c>
    </row>
    <row r="61" spans="1:14" x14ac:dyDescent="0.25">
      <c r="B61" s="261" t="s">
        <v>205</v>
      </c>
      <c r="C61" s="262">
        <v>94</v>
      </c>
      <c r="D61" s="263"/>
      <c r="E61" s="141"/>
      <c r="F61" s="138"/>
      <c r="G61" s="194">
        <v>2.8955999999999999E-2</v>
      </c>
      <c r="H61" s="199"/>
      <c r="I61" s="196">
        <v>2.4039000000000001E-2</v>
      </c>
      <c r="J61" s="199"/>
      <c r="K61" s="138"/>
      <c r="L61" s="194">
        <v>2.7882000000000001E-2</v>
      </c>
      <c r="M61" s="199"/>
      <c r="N61" s="196">
        <v>2.3448E-2</v>
      </c>
    </row>
    <row r="62" spans="1:14" x14ac:dyDescent="0.25">
      <c r="B62" s="261" t="s">
        <v>206</v>
      </c>
      <c r="C62" s="262">
        <v>96</v>
      </c>
      <c r="D62" s="263"/>
      <c r="E62" s="141"/>
      <c r="F62" s="138"/>
      <c r="G62" s="194">
        <v>8.3477999999999997E-2</v>
      </c>
      <c r="H62" s="199"/>
      <c r="I62" s="196">
        <v>6.9304000000000004E-2</v>
      </c>
      <c r="J62" s="199"/>
      <c r="K62" s="138"/>
      <c r="L62" s="194">
        <v>8.6237999999999995E-2</v>
      </c>
      <c r="M62" s="199"/>
      <c r="N62" s="196">
        <v>7.2523000000000004E-2</v>
      </c>
    </row>
    <row r="63" spans="1:14" x14ac:dyDescent="0.25">
      <c r="B63" s="261" t="s">
        <v>207</v>
      </c>
      <c r="C63" s="262">
        <v>97</v>
      </c>
      <c r="D63" s="263"/>
      <c r="E63" s="141"/>
      <c r="F63" s="138"/>
      <c r="G63" s="194">
        <v>2.3441E-2</v>
      </c>
      <c r="H63" s="199"/>
      <c r="I63" s="196">
        <v>1.9460999999999999E-2</v>
      </c>
      <c r="J63" s="199"/>
      <c r="K63" s="138"/>
      <c r="L63" s="194">
        <v>2.3216000000000001E-2</v>
      </c>
      <c r="M63" s="199"/>
      <c r="N63" s="196">
        <v>1.9524E-2</v>
      </c>
    </row>
    <row r="64" spans="1:14" x14ac:dyDescent="0.25">
      <c r="A64" s="224"/>
      <c r="B64" s="261" t="s">
        <v>208</v>
      </c>
      <c r="C64" s="262">
        <v>101</v>
      </c>
      <c r="D64" s="263"/>
      <c r="E64" s="141"/>
      <c r="F64" s="138"/>
      <c r="G64" s="194">
        <v>4.8200000000000001E-4</v>
      </c>
      <c r="H64" s="199"/>
      <c r="I64" s="196">
        <v>4.0000000000000002E-4</v>
      </c>
      <c r="J64" s="199"/>
      <c r="K64" s="138"/>
      <c r="L64" s="194">
        <v>4.7600000000000002E-4</v>
      </c>
      <c r="M64" s="199"/>
      <c r="N64" s="196">
        <v>4.0000000000000002E-4</v>
      </c>
    </row>
    <row r="65" spans="1:14" x14ac:dyDescent="0.25">
      <c r="B65" s="261" t="s">
        <v>209</v>
      </c>
      <c r="C65" s="262">
        <v>103</v>
      </c>
      <c r="D65" s="263"/>
      <c r="E65" s="141"/>
      <c r="F65" s="138"/>
      <c r="G65" s="194">
        <v>1.1296E-2</v>
      </c>
      <c r="H65" s="199"/>
      <c r="I65" s="196">
        <v>9.3779999999999992E-3</v>
      </c>
      <c r="J65" s="199"/>
      <c r="K65" s="138"/>
      <c r="L65" s="194">
        <v>9.7479999999999997E-3</v>
      </c>
      <c r="M65" s="199"/>
      <c r="N65" s="196">
        <v>8.1980000000000004E-3</v>
      </c>
    </row>
    <row r="66" spans="1:14" x14ac:dyDescent="0.25">
      <c r="B66" s="261" t="s">
        <v>210</v>
      </c>
      <c r="C66" s="262">
        <v>105</v>
      </c>
      <c r="D66" s="263"/>
      <c r="E66" s="141"/>
      <c r="F66" s="138"/>
      <c r="G66" s="194">
        <v>3.088E-3</v>
      </c>
      <c r="H66" s="199"/>
      <c r="I66" s="196">
        <v>2.5639999999999999E-3</v>
      </c>
      <c r="J66" s="199"/>
      <c r="K66" s="138"/>
      <c r="L66" s="194">
        <v>3.13E-3</v>
      </c>
      <c r="M66" s="199"/>
      <c r="N66" s="196">
        <v>2.6319999999999998E-3</v>
      </c>
    </row>
    <row r="67" spans="1:14" x14ac:dyDescent="0.25">
      <c r="B67" s="261" t="s">
        <v>211</v>
      </c>
      <c r="C67" s="262">
        <v>106</v>
      </c>
      <c r="D67" s="263"/>
      <c r="E67" s="141"/>
      <c r="F67" s="138"/>
      <c r="G67" s="194">
        <v>4.8200000000000001E-4</v>
      </c>
      <c r="H67" s="199"/>
      <c r="I67" s="196">
        <v>4.0000000000000002E-4</v>
      </c>
      <c r="J67" s="199"/>
      <c r="K67" s="138"/>
      <c r="L67" s="194">
        <v>4.7600000000000002E-4</v>
      </c>
      <c r="M67" s="199"/>
      <c r="N67" s="196">
        <v>4.0000000000000002E-4</v>
      </c>
    </row>
    <row r="68" spans="1:14" x14ac:dyDescent="0.25">
      <c r="B68" s="261" t="s">
        <v>650</v>
      </c>
      <c r="C68" s="262">
        <v>112</v>
      </c>
      <c r="D68" s="263"/>
      <c r="E68" s="141"/>
      <c r="F68" s="138"/>
      <c r="G68" s="194">
        <v>4.8200000000000001E-4</v>
      </c>
      <c r="H68" s="199"/>
      <c r="I68" s="196">
        <v>4.0000000000000002E-4</v>
      </c>
      <c r="J68" s="199"/>
      <c r="K68" s="138"/>
      <c r="L68" s="194">
        <v>4.7600000000000002E-4</v>
      </c>
      <c r="M68" s="199"/>
      <c r="N68" s="196">
        <v>4.0000000000000002E-4</v>
      </c>
    </row>
    <row r="69" spans="1:14" x14ac:dyDescent="0.25">
      <c r="B69" s="261" t="s">
        <v>378</v>
      </c>
      <c r="C69" s="262">
        <v>125</v>
      </c>
      <c r="D69" s="263" t="s">
        <v>2</v>
      </c>
      <c r="E69" s="141"/>
      <c r="F69" s="138"/>
      <c r="G69" s="194">
        <v>4.8200000000000001E-4</v>
      </c>
      <c r="H69" s="199"/>
      <c r="I69" s="196">
        <v>4.0000000000000002E-4</v>
      </c>
      <c r="J69" s="199"/>
      <c r="K69" s="138"/>
      <c r="L69" s="194">
        <v>4.7600000000000002E-4</v>
      </c>
      <c r="M69" s="199"/>
      <c r="N69" s="196">
        <v>4.0000000000000002E-4</v>
      </c>
    </row>
    <row r="70" spans="1:14" x14ac:dyDescent="0.25">
      <c r="B70" s="261" t="s">
        <v>613</v>
      </c>
      <c r="C70" s="262">
        <v>127</v>
      </c>
      <c r="D70" s="263"/>
      <c r="E70" s="141"/>
      <c r="F70" s="138"/>
      <c r="G70" s="194">
        <v>4.8200000000000001E-4</v>
      </c>
      <c r="H70" s="199"/>
      <c r="I70" s="196">
        <v>4.0000000000000002E-4</v>
      </c>
      <c r="J70" s="199"/>
      <c r="K70" s="138"/>
      <c r="L70" s="194">
        <v>4.7600000000000002E-4</v>
      </c>
      <c r="M70" s="199"/>
      <c r="N70" s="196">
        <v>4.0000000000000002E-4</v>
      </c>
    </row>
    <row r="71" spans="1:14" x14ac:dyDescent="0.25">
      <c r="B71" s="261" t="s">
        <v>214</v>
      </c>
      <c r="C71" s="262">
        <v>128</v>
      </c>
      <c r="D71" s="263"/>
      <c r="E71" s="141"/>
      <c r="F71" s="138"/>
      <c r="G71" s="194">
        <v>4.8200000000000001E-4</v>
      </c>
      <c r="H71" s="199"/>
      <c r="I71" s="196">
        <v>4.0000000000000002E-4</v>
      </c>
      <c r="J71" s="199"/>
      <c r="K71" s="138"/>
      <c r="L71" s="194">
        <v>4.7600000000000002E-4</v>
      </c>
      <c r="M71" s="199"/>
      <c r="N71" s="196">
        <v>4.0000000000000002E-4</v>
      </c>
    </row>
    <row r="72" spans="1:14" x14ac:dyDescent="0.25">
      <c r="B72" s="261" t="s">
        <v>217</v>
      </c>
      <c r="C72" s="262">
        <v>137</v>
      </c>
      <c r="D72" s="263"/>
      <c r="E72" s="141"/>
      <c r="F72" s="138"/>
      <c r="G72" s="194">
        <v>2.7605000000000001E-2</v>
      </c>
      <c r="H72" s="199"/>
      <c r="I72" s="196">
        <v>2.2918000000000001E-2</v>
      </c>
      <c r="J72" s="199"/>
      <c r="K72" s="138"/>
      <c r="L72" s="194">
        <v>1.2338E-2</v>
      </c>
      <c r="M72" s="199"/>
      <c r="N72" s="196">
        <v>1.0376E-2</v>
      </c>
    </row>
    <row r="73" spans="1:14" x14ac:dyDescent="0.25">
      <c r="A73" s="224"/>
      <c r="B73" s="261" t="s">
        <v>614</v>
      </c>
      <c r="C73" s="262">
        <v>138</v>
      </c>
      <c r="D73" s="263" t="s">
        <v>2</v>
      </c>
      <c r="E73" s="141"/>
      <c r="F73" s="138"/>
      <c r="G73" s="194">
        <v>8.2500000000000004E-2</v>
      </c>
      <c r="H73" s="199"/>
      <c r="I73" s="196">
        <v>6.8491999999999997E-2</v>
      </c>
      <c r="J73" s="199"/>
      <c r="K73" s="138"/>
      <c r="L73" s="194">
        <v>7.5692999999999996E-2</v>
      </c>
      <c r="M73" s="199"/>
      <c r="N73" s="196">
        <v>6.3655000000000003E-2</v>
      </c>
    </row>
    <row r="74" spans="1:14" x14ac:dyDescent="0.25">
      <c r="B74" s="261" t="s">
        <v>218</v>
      </c>
      <c r="C74" s="262">
        <v>139</v>
      </c>
      <c r="D74" s="263"/>
      <c r="E74" s="141"/>
      <c r="F74" s="138"/>
      <c r="G74" s="194">
        <v>1.0759999999999999E-3</v>
      </c>
      <c r="H74" s="199"/>
      <c r="I74" s="196">
        <v>8.9300000000000002E-4</v>
      </c>
      <c r="J74" s="199"/>
      <c r="K74" s="138"/>
      <c r="L74" s="194">
        <v>9.6900000000000003E-4</v>
      </c>
      <c r="M74" s="199"/>
      <c r="N74" s="196">
        <v>8.1499999999999997E-4</v>
      </c>
    </row>
    <row r="75" spans="1:14" x14ac:dyDescent="0.25">
      <c r="B75" s="261" t="s">
        <v>219</v>
      </c>
      <c r="C75" s="262">
        <v>142</v>
      </c>
      <c r="D75" s="263"/>
      <c r="E75" s="141"/>
      <c r="F75" s="138"/>
      <c r="G75" s="194">
        <v>1.2428E-2</v>
      </c>
      <c r="H75" s="199"/>
      <c r="I75" s="196">
        <v>1.0318000000000001E-2</v>
      </c>
      <c r="J75" s="199"/>
      <c r="K75" s="138"/>
      <c r="L75" s="194">
        <v>1.6941999999999999E-2</v>
      </c>
      <c r="M75" s="199"/>
      <c r="N75" s="196">
        <v>1.4248E-2</v>
      </c>
    </row>
    <row r="76" spans="1:14" x14ac:dyDescent="0.25">
      <c r="B76" s="261" t="s">
        <v>221</v>
      </c>
      <c r="C76" s="262">
        <v>146</v>
      </c>
      <c r="D76" s="263"/>
      <c r="E76" s="141"/>
      <c r="F76" s="138"/>
      <c r="G76" s="194">
        <v>5.8395000000000002E-2</v>
      </c>
      <c r="H76" s="199"/>
      <c r="I76" s="196">
        <v>4.8480000000000002E-2</v>
      </c>
      <c r="J76" s="199"/>
      <c r="K76" s="138"/>
      <c r="L76" s="194">
        <v>5.8237999999999998E-2</v>
      </c>
      <c r="M76" s="199"/>
      <c r="N76" s="196">
        <v>4.8975999999999999E-2</v>
      </c>
    </row>
    <row r="77" spans="1:14" x14ac:dyDescent="0.25">
      <c r="B77" s="261" t="s">
        <v>222</v>
      </c>
      <c r="C77" s="262">
        <v>149</v>
      </c>
      <c r="D77" s="263"/>
      <c r="E77" s="141"/>
      <c r="F77" s="138"/>
      <c r="G77" s="194">
        <v>7.4399999999999998E-4</v>
      </c>
      <c r="H77" s="199"/>
      <c r="I77" s="196">
        <v>6.1799999999999995E-4</v>
      </c>
      <c r="J77" s="199"/>
      <c r="K77" s="138"/>
      <c r="L77" s="194">
        <v>6.0899999999999995E-4</v>
      </c>
      <c r="M77" s="199"/>
      <c r="N77" s="196">
        <v>5.1199999999999998E-4</v>
      </c>
    </row>
    <row r="78" spans="1:14" x14ac:dyDescent="0.25">
      <c r="B78" s="261" t="s">
        <v>137</v>
      </c>
      <c r="C78" s="262">
        <v>150</v>
      </c>
      <c r="D78" s="263">
        <v>157</v>
      </c>
      <c r="E78" s="141"/>
      <c r="F78" s="138"/>
      <c r="G78" s="194" t="s">
        <v>2</v>
      </c>
      <c r="H78" s="199"/>
      <c r="I78" s="196" t="s">
        <v>2</v>
      </c>
      <c r="J78" s="199"/>
      <c r="K78" s="138"/>
      <c r="L78" s="194" t="s">
        <v>2</v>
      </c>
      <c r="M78" s="199"/>
      <c r="N78" s="196" t="s">
        <v>2</v>
      </c>
    </row>
    <row r="79" spans="1:14" x14ac:dyDescent="0.25">
      <c r="B79" s="261" t="s">
        <v>223</v>
      </c>
      <c r="C79" s="262">
        <v>151</v>
      </c>
      <c r="D79" s="263" t="s">
        <v>2</v>
      </c>
      <c r="E79" s="141"/>
      <c r="F79" s="138"/>
      <c r="G79" s="194">
        <v>2.5146999999999999E-2</v>
      </c>
      <c r="H79" s="199"/>
      <c r="I79" s="196">
        <v>2.0877E-2</v>
      </c>
      <c r="J79" s="199"/>
      <c r="K79" s="138"/>
      <c r="L79" s="194">
        <v>2.4933E-2</v>
      </c>
      <c r="M79" s="199"/>
      <c r="N79" s="196">
        <v>2.0968000000000001E-2</v>
      </c>
    </row>
    <row r="80" spans="1:14" x14ac:dyDescent="0.25">
      <c r="B80" s="261" t="s">
        <v>453</v>
      </c>
      <c r="C80" s="262">
        <v>153</v>
      </c>
      <c r="D80" s="263"/>
      <c r="E80" s="141"/>
      <c r="F80" s="138"/>
      <c r="G80" s="194">
        <v>2.4315E-2</v>
      </c>
      <c r="H80" s="199"/>
      <c r="I80" s="196">
        <v>2.0185999999999999E-2</v>
      </c>
      <c r="J80" s="199"/>
      <c r="K80" s="138"/>
      <c r="L80" s="194">
        <v>2.3486E-2</v>
      </c>
      <c r="M80" s="199"/>
      <c r="N80" s="196">
        <v>1.9751000000000001E-2</v>
      </c>
    </row>
    <row r="81" spans="1:14" x14ac:dyDescent="0.25">
      <c r="A81" s="224"/>
      <c r="B81" s="261" t="s">
        <v>224</v>
      </c>
      <c r="C81" s="262">
        <v>154</v>
      </c>
      <c r="D81" s="263"/>
      <c r="E81" s="141"/>
      <c r="F81" s="138"/>
      <c r="G81" s="194">
        <v>6.2299999999999996E-4</v>
      </c>
      <c r="H81" s="199"/>
      <c r="I81" s="196">
        <v>5.1699999999999999E-4</v>
      </c>
      <c r="J81" s="199"/>
      <c r="K81" s="138"/>
      <c r="L81" s="194">
        <v>4.7600000000000002E-4</v>
      </c>
      <c r="M81" s="199"/>
      <c r="N81" s="196">
        <v>4.0000000000000002E-4</v>
      </c>
    </row>
    <row r="82" spans="1:14" x14ac:dyDescent="0.25">
      <c r="B82" s="261" t="s">
        <v>225</v>
      </c>
      <c r="C82" s="262">
        <v>155</v>
      </c>
      <c r="D82" s="263"/>
      <c r="E82" s="141"/>
      <c r="F82" s="138"/>
      <c r="G82" s="194">
        <v>1.1150000000000001E-3</v>
      </c>
      <c r="H82" s="199"/>
      <c r="I82" s="196">
        <v>9.2599999999999996E-4</v>
      </c>
      <c r="J82" s="199"/>
      <c r="K82" s="138"/>
      <c r="L82" s="194">
        <v>9.1399999999999999E-4</v>
      </c>
      <c r="M82" s="199"/>
      <c r="N82" s="196">
        <v>7.6900000000000004E-4</v>
      </c>
    </row>
    <row r="83" spans="1:14" x14ac:dyDescent="0.25">
      <c r="B83" s="261" t="s">
        <v>226</v>
      </c>
      <c r="C83" s="262">
        <v>156</v>
      </c>
      <c r="D83" s="263" t="s">
        <v>2</v>
      </c>
      <c r="E83" s="141"/>
      <c r="F83" s="138"/>
      <c r="G83" s="194">
        <v>2.725E-3</v>
      </c>
      <c r="H83" s="199"/>
      <c r="I83" s="196">
        <v>2.2620000000000001E-3</v>
      </c>
      <c r="J83" s="199"/>
      <c r="K83" s="138"/>
      <c r="L83" s="194">
        <v>2.6519999999999998E-3</v>
      </c>
      <c r="M83" s="199"/>
      <c r="N83" s="196">
        <v>2.2300000000000002E-3</v>
      </c>
    </row>
    <row r="84" spans="1:14" x14ac:dyDescent="0.25">
      <c r="B84" s="261" t="s">
        <v>227</v>
      </c>
      <c r="C84" s="262">
        <v>157</v>
      </c>
      <c r="D84" s="263" t="s">
        <v>2</v>
      </c>
      <c r="E84" s="141"/>
      <c r="F84" s="138"/>
      <c r="G84" s="194">
        <v>4.1970000000000002E-3</v>
      </c>
      <c r="H84" s="199"/>
      <c r="I84" s="196">
        <v>3.4840000000000001E-3</v>
      </c>
      <c r="J84" s="199"/>
      <c r="K84" s="138"/>
      <c r="L84" s="194">
        <v>3.6350000000000002E-3</v>
      </c>
      <c r="M84" s="199"/>
      <c r="N84" s="196">
        <v>3.0569999999999998E-3</v>
      </c>
    </row>
    <row r="85" spans="1:14" x14ac:dyDescent="0.25">
      <c r="A85" s="224"/>
      <c r="B85" s="261" t="s">
        <v>228</v>
      </c>
      <c r="C85" s="262">
        <v>158</v>
      </c>
      <c r="D85" s="263"/>
      <c r="E85" s="141"/>
      <c r="F85" s="138"/>
      <c r="G85" s="194">
        <v>4.8200000000000001E-4</v>
      </c>
      <c r="H85" s="199"/>
      <c r="I85" s="196">
        <v>4.0000000000000002E-4</v>
      </c>
      <c r="J85" s="199"/>
      <c r="K85" s="138"/>
      <c r="L85" s="194">
        <v>4.7600000000000002E-4</v>
      </c>
      <c r="M85" s="199"/>
      <c r="N85" s="196">
        <v>4.0000000000000002E-4</v>
      </c>
    </row>
    <row r="86" spans="1:14" x14ac:dyDescent="0.25">
      <c r="A86" s="224"/>
      <c r="B86" s="261" t="s">
        <v>235</v>
      </c>
      <c r="C86" s="262">
        <v>183</v>
      </c>
      <c r="D86" s="263"/>
      <c r="E86" s="141"/>
      <c r="F86" s="138"/>
      <c r="G86" s="194">
        <v>4.8200000000000001E-4</v>
      </c>
      <c r="H86" s="199"/>
      <c r="I86" s="196">
        <v>4.0000000000000002E-4</v>
      </c>
      <c r="J86" s="199"/>
      <c r="K86" s="138"/>
      <c r="L86" s="194">
        <v>4.7600000000000002E-4</v>
      </c>
      <c r="M86" s="199"/>
      <c r="N86" s="196">
        <v>4.0000000000000002E-4</v>
      </c>
    </row>
    <row r="87" spans="1:14" x14ac:dyDescent="0.25">
      <c r="A87" s="224"/>
      <c r="B87" s="261" t="s">
        <v>236</v>
      </c>
      <c r="C87" s="262">
        <v>184</v>
      </c>
      <c r="D87" s="263" t="s">
        <v>2</v>
      </c>
      <c r="E87" s="141"/>
      <c r="F87" s="138"/>
      <c r="G87" s="194">
        <v>2.9919999999999999E-3</v>
      </c>
      <c r="H87" s="199"/>
      <c r="I87" s="196">
        <v>2.4840000000000001E-3</v>
      </c>
      <c r="J87" s="199"/>
      <c r="K87" s="138"/>
      <c r="L87" s="194">
        <v>4.3140000000000001E-3</v>
      </c>
      <c r="M87" s="199"/>
      <c r="N87" s="196">
        <v>3.6280000000000001E-3</v>
      </c>
    </row>
    <row r="88" spans="1:14" x14ac:dyDescent="0.25">
      <c r="A88" s="224"/>
      <c r="B88" s="261" t="s">
        <v>237</v>
      </c>
      <c r="C88" s="262">
        <v>185</v>
      </c>
      <c r="D88" s="263"/>
      <c r="E88" s="141"/>
      <c r="F88" s="138"/>
      <c r="G88" s="194">
        <v>4.1697999999999999E-2</v>
      </c>
      <c r="H88" s="199"/>
      <c r="I88" s="196">
        <v>3.4618000000000003E-2</v>
      </c>
      <c r="J88" s="199"/>
      <c r="K88" s="138"/>
      <c r="L88" s="194">
        <v>2.9746000000000002E-2</v>
      </c>
      <c r="M88" s="199"/>
      <c r="N88" s="196">
        <v>2.5014999999999999E-2</v>
      </c>
    </row>
    <row r="89" spans="1:14" x14ac:dyDescent="0.25">
      <c r="A89" s="224"/>
      <c r="B89" s="261" t="s">
        <v>238</v>
      </c>
      <c r="C89" s="262">
        <v>186</v>
      </c>
      <c r="D89" s="263" t="s">
        <v>2</v>
      </c>
      <c r="E89" s="141"/>
      <c r="F89" s="138"/>
      <c r="G89" s="194">
        <v>4.8200000000000001E-4</v>
      </c>
      <c r="H89" s="199"/>
      <c r="I89" s="196">
        <v>4.0000000000000002E-4</v>
      </c>
      <c r="J89" s="199"/>
      <c r="K89" s="138"/>
      <c r="L89" s="194">
        <v>4.7600000000000002E-4</v>
      </c>
      <c r="M89" s="199"/>
      <c r="N89" s="196">
        <v>4.0000000000000002E-4</v>
      </c>
    </row>
    <row r="90" spans="1:14" x14ac:dyDescent="0.25">
      <c r="B90" s="261" t="s">
        <v>421</v>
      </c>
      <c r="C90" s="262">
        <v>188</v>
      </c>
      <c r="D90" s="263"/>
      <c r="E90" s="141"/>
      <c r="F90" s="138"/>
      <c r="G90" s="194">
        <v>4.8200000000000001E-4</v>
      </c>
      <c r="H90" s="199"/>
      <c r="I90" s="196">
        <v>4.0000000000000002E-4</v>
      </c>
      <c r="J90" s="199"/>
      <c r="K90" s="138"/>
      <c r="L90" s="194">
        <v>4.7600000000000002E-4</v>
      </c>
      <c r="M90" s="199"/>
      <c r="N90" s="196">
        <v>4.0000000000000002E-4</v>
      </c>
    </row>
    <row r="91" spans="1:14" x14ac:dyDescent="0.25">
      <c r="A91" s="224"/>
      <c r="B91" s="261" t="s">
        <v>239</v>
      </c>
      <c r="C91" s="262">
        <v>189</v>
      </c>
      <c r="D91" s="263"/>
      <c r="E91" s="141"/>
      <c r="F91" s="138"/>
      <c r="G91" s="194">
        <v>4.9410000000000001E-3</v>
      </c>
      <c r="H91" s="199"/>
      <c r="I91" s="196">
        <v>4.1019999999999997E-3</v>
      </c>
      <c r="J91" s="199"/>
      <c r="K91" s="138"/>
      <c r="L91" s="194">
        <v>3.787E-3</v>
      </c>
      <c r="M91" s="199"/>
      <c r="N91" s="196">
        <v>3.1849999999999999E-3</v>
      </c>
    </row>
    <row r="92" spans="1:14" x14ac:dyDescent="0.25">
      <c r="A92" s="224"/>
      <c r="B92" s="261" t="s">
        <v>241</v>
      </c>
      <c r="C92" s="262">
        <v>192</v>
      </c>
      <c r="D92" s="263"/>
      <c r="E92" s="141"/>
      <c r="F92" s="138"/>
      <c r="G92" s="194">
        <v>1.738E-3</v>
      </c>
      <c r="H92" s="199"/>
      <c r="I92" s="196">
        <v>1.4430000000000001E-3</v>
      </c>
      <c r="J92" s="199"/>
      <c r="K92" s="138"/>
      <c r="L92" s="194">
        <v>9.4200000000000002E-4</v>
      </c>
      <c r="M92" s="199"/>
      <c r="N92" s="196">
        <v>7.9199999999999995E-4</v>
      </c>
    </row>
    <row r="93" spans="1:14" x14ac:dyDescent="0.25">
      <c r="B93" s="261" t="s">
        <v>242</v>
      </c>
      <c r="C93" s="262">
        <v>193</v>
      </c>
      <c r="D93" s="263" t="s">
        <v>2</v>
      </c>
      <c r="E93" s="141"/>
      <c r="F93" s="138"/>
      <c r="G93" s="194">
        <v>8.8900000000000003E-4</v>
      </c>
      <c r="H93" s="199"/>
      <c r="I93" s="196">
        <v>7.3800000000000005E-4</v>
      </c>
      <c r="J93" s="199"/>
      <c r="K93" s="138"/>
      <c r="L93" s="194">
        <v>4.7600000000000002E-4</v>
      </c>
      <c r="M93" s="199"/>
      <c r="N93" s="196">
        <v>4.0000000000000002E-4</v>
      </c>
    </row>
    <row r="94" spans="1:14" x14ac:dyDescent="0.25">
      <c r="B94" s="261" t="s">
        <v>243</v>
      </c>
      <c r="C94" s="262">
        <v>194</v>
      </c>
      <c r="D94" s="263">
        <v>490</v>
      </c>
      <c r="E94" s="141"/>
      <c r="F94" s="138"/>
      <c r="G94" s="194" t="s">
        <v>2</v>
      </c>
      <c r="H94" s="199"/>
      <c r="I94" s="196" t="s">
        <v>2</v>
      </c>
      <c r="J94" s="199"/>
      <c r="K94" s="138"/>
      <c r="L94" s="194" t="s">
        <v>2</v>
      </c>
      <c r="M94" s="199"/>
      <c r="N94" s="196" t="s">
        <v>2</v>
      </c>
    </row>
    <row r="95" spans="1:14" x14ac:dyDescent="0.25">
      <c r="A95" s="224"/>
      <c r="B95" s="261" t="s">
        <v>244</v>
      </c>
      <c r="C95" s="262">
        <v>195</v>
      </c>
      <c r="D95" s="263" t="s">
        <v>2</v>
      </c>
      <c r="E95" s="141"/>
      <c r="F95" s="138"/>
      <c r="G95" s="194">
        <v>2.2720000000000001E-3</v>
      </c>
      <c r="H95" s="199"/>
      <c r="I95" s="196">
        <v>1.8860000000000001E-3</v>
      </c>
      <c r="J95" s="199"/>
      <c r="K95" s="138"/>
      <c r="L95" s="194">
        <v>1.212E-3</v>
      </c>
      <c r="M95" s="199"/>
      <c r="N95" s="196">
        <v>1.0189999999999999E-3</v>
      </c>
    </row>
    <row r="96" spans="1:14" x14ac:dyDescent="0.25">
      <c r="B96" s="261" t="s">
        <v>422</v>
      </c>
      <c r="C96" s="262">
        <v>203</v>
      </c>
      <c r="D96" s="263" t="s">
        <v>2</v>
      </c>
      <c r="E96" s="141"/>
      <c r="F96" s="138"/>
      <c r="G96" s="194">
        <v>4.8200000000000001E-4</v>
      </c>
      <c r="H96" s="199"/>
      <c r="I96" s="196">
        <v>4.0000000000000002E-4</v>
      </c>
      <c r="J96" s="199"/>
      <c r="K96" s="138"/>
      <c r="L96" s="194">
        <v>4.7600000000000002E-4</v>
      </c>
      <c r="M96" s="199"/>
      <c r="N96" s="196">
        <v>4.0000000000000002E-4</v>
      </c>
    </row>
    <row r="97" spans="1:14" x14ac:dyDescent="0.25">
      <c r="A97" s="224"/>
      <c r="B97" s="261" t="s">
        <v>247</v>
      </c>
      <c r="C97" s="262">
        <v>204</v>
      </c>
      <c r="D97" s="263">
        <v>490</v>
      </c>
      <c r="E97" s="141"/>
      <c r="F97" s="138"/>
      <c r="G97" s="194" t="s">
        <v>2</v>
      </c>
      <c r="H97" s="199"/>
      <c r="I97" s="196" t="s">
        <v>2</v>
      </c>
      <c r="J97" s="199"/>
      <c r="K97" s="138"/>
      <c r="L97" s="194" t="s">
        <v>2</v>
      </c>
      <c r="M97" s="199"/>
      <c r="N97" s="196" t="s">
        <v>2</v>
      </c>
    </row>
    <row r="98" spans="1:14" x14ac:dyDescent="0.25">
      <c r="A98" s="224"/>
      <c r="B98" s="261" t="s">
        <v>423</v>
      </c>
      <c r="C98" s="262">
        <v>205</v>
      </c>
      <c r="D98" s="263" t="s">
        <v>2</v>
      </c>
      <c r="E98" s="141"/>
      <c r="F98" s="138"/>
      <c r="G98" s="194">
        <v>1.374E-3</v>
      </c>
      <c r="H98" s="199"/>
      <c r="I98" s="196">
        <v>1.1410000000000001E-3</v>
      </c>
      <c r="J98" s="199"/>
      <c r="K98" s="138"/>
      <c r="L98" s="194">
        <v>5.8900000000000001E-4</v>
      </c>
      <c r="M98" s="199"/>
      <c r="N98" s="196">
        <v>4.95E-4</v>
      </c>
    </row>
    <row r="99" spans="1:14" x14ac:dyDescent="0.25">
      <c r="A99" s="224"/>
      <c r="B99" s="261" t="s">
        <v>248</v>
      </c>
      <c r="C99" s="262">
        <v>209</v>
      </c>
      <c r="D99" s="263"/>
      <c r="E99" s="141"/>
      <c r="F99" s="138"/>
      <c r="G99" s="194">
        <v>4.8200000000000001E-4</v>
      </c>
      <c r="H99" s="199"/>
      <c r="I99" s="196">
        <v>4.0000000000000002E-4</v>
      </c>
      <c r="J99" s="199"/>
      <c r="K99" s="138"/>
      <c r="L99" s="194">
        <v>4.7600000000000002E-4</v>
      </c>
      <c r="M99" s="199"/>
      <c r="N99" s="196">
        <v>4.0000000000000002E-4</v>
      </c>
    </row>
    <row r="100" spans="1:14" x14ac:dyDescent="0.25">
      <c r="A100" s="224"/>
      <c r="B100" s="261" t="s">
        <v>249</v>
      </c>
      <c r="C100" s="262">
        <v>211</v>
      </c>
      <c r="D100" s="263"/>
      <c r="E100" s="141"/>
      <c r="F100" s="138"/>
      <c r="G100" s="194">
        <v>6.5499999999999998E-4</v>
      </c>
      <c r="H100" s="199"/>
      <c r="I100" s="196">
        <v>5.44E-4</v>
      </c>
      <c r="J100" s="199"/>
      <c r="K100" s="138"/>
      <c r="L100" s="194">
        <v>6.0300000000000002E-4</v>
      </c>
      <c r="M100" s="199"/>
      <c r="N100" s="196">
        <v>5.0699999999999996E-4</v>
      </c>
    </row>
    <row r="101" spans="1:14" x14ac:dyDescent="0.25">
      <c r="B101" s="261" t="s">
        <v>251</v>
      </c>
      <c r="C101" s="262">
        <v>214</v>
      </c>
      <c r="D101" s="263"/>
      <c r="E101" s="141"/>
      <c r="F101" s="138"/>
      <c r="G101" s="194">
        <v>4.8200000000000001E-4</v>
      </c>
      <c r="H101" s="199"/>
      <c r="I101" s="196">
        <v>4.0000000000000002E-4</v>
      </c>
      <c r="J101" s="199"/>
      <c r="K101" s="138"/>
      <c r="L101" s="194">
        <v>6.0899999999999995E-4</v>
      </c>
      <c r="M101" s="199"/>
      <c r="N101" s="196">
        <v>5.1199999999999998E-4</v>
      </c>
    </row>
    <row r="102" spans="1:14" x14ac:dyDescent="0.25">
      <c r="B102" s="261" t="s">
        <v>424</v>
      </c>
      <c r="C102" s="262">
        <v>215</v>
      </c>
      <c r="D102" s="263" t="s">
        <v>2</v>
      </c>
      <c r="E102" s="141"/>
      <c r="F102" s="138"/>
      <c r="G102" s="194">
        <v>4.8200000000000001E-4</v>
      </c>
      <c r="H102" s="199"/>
      <c r="I102" s="196">
        <v>4.0000000000000002E-4</v>
      </c>
      <c r="J102" s="199"/>
      <c r="K102" s="138"/>
      <c r="L102" s="194">
        <v>4.7600000000000002E-4</v>
      </c>
      <c r="M102" s="199"/>
      <c r="N102" s="196">
        <v>4.0000000000000002E-4</v>
      </c>
    </row>
    <row r="103" spans="1:14" x14ac:dyDescent="0.25">
      <c r="B103" s="261" t="s">
        <v>458</v>
      </c>
      <c r="C103" s="262">
        <v>222</v>
      </c>
      <c r="D103" s="263"/>
      <c r="E103" s="141"/>
      <c r="F103" s="138"/>
      <c r="G103" s="194">
        <v>1.4480000000000001E-3</v>
      </c>
      <c r="H103" s="199"/>
      <c r="I103" s="196">
        <v>1.2019999999999999E-3</v>
      </c>
      <c r="J103" s="199"/>
      <c r="K103" s="138"/>
      <c r="L103" s="194">
        <v>1.3979999999999999E-3</v>
      </c>
      <c r="M103" s="199"/>
      <c r="N103" s="196">
        <v>1.176E-3</v>
      </c>
    </row>
    <row r="104" spans="1:14" x14ac:dyDescent="0.25">
      <c r="A104" s="224"/>
      <c r="B104" s="261" t="s">
        <v>425</v>
      </c>
      <c r="C104" s="262">
        <v>229</v>
      </c>
      <c r="D104" s="263" t="s">
        <v>2</v>
      </c>
      <c r="E104" s="141"/>
      <c r="F104" s="138"/>
      <c r="G104" s="194">
        <v>4.8200000000000001E-4</v>
      </c>
      <c r="H104" s="199"/>
      <c r="I104" s="196">
        <v>4.0000000000000002E-4</v>
      </c>
      <c r="J104" s="199"/>
      <c r="K104" s="138"/>
      <c r="L104" s="194">
        <v>4.7600000000000002E-4</v>
      </c>
      <c r="M104" s="199"/>
      <c r="N104" s="196">
        <v>4.0000000000000002E-4</v>
      </c>
    </row>
    <row r="105" spans="1:14" x14ac:dyDescent="0.25">
      <c r="A105" s="224"/>
      <c r="B105" s="261" t="s">
        <v>253</v>
      </c>
      <c r="C105" s="262">
        <v>232</v>
      </c>
      <c r="D105" s="263"/>
      <c r="E105" s="141"/>
      <c r="F105" s="138"/>
      <c r="G105" s="194">
        <v>4.8200000000000001E-4</v>
      </c>
      <c r="H105" s="199"/>
      <c r="I105" s="196">
        <v>4.0000000000000002E-4</v>
      </c>
      <c r="J105" s="199"/>
      <c r="K105" s="138"/>
      <c r="L105" s="194">
        <v>4.7600000000000002E-4</v>
      </c>
      <c r="M105" s="199"/>
      <c r="N105" s="196">
        <v>4.0000000000000002E-4</v>
      </c>
    </row>
    <row r="106" spans="1:14" x14ac:dyDescent="0.25">
      <c r="A106" s="224"/>
      <c r="B106" s="261" t="s">
        <v>426</v>
      </c>
      <c r="C106" s="262">
        <v>249</v>
      </c>
      <c r="D106" s="263"/>
      <c r="E106" s="141"/>
      <c r="F106" s="138"/>
      <c r="G106" s="194">
        <v>2.2650000000000001E-3</v>
      </c>
      <c r="H106" s="199"/>
      <c r="I106" s="196">
        <v>1.8799999999999999E-3</v>
      </c>
      <c r="J106" s="199"/>
      <c r="K106" s="138"/>
      <c r="L106" s="194">
        <v>1.3439999999999999E-3</v>
      </c>
      <c r="M106" s="199"/>
      <c r="N106" s="196">
        <v>1.1299999999999999E-3</v>
      </c>
    </row>
    <row r="107" spans="1:14" x14ac:dyDescent="0.25">
      <c r="A107" s="224"/>
      <c r="B107" s="261" t="s">
        <v>254</v>
      </c>
      <c r="C107" s="262">
        <v>250</v>
      </c>
      <c r="D107" s="263"/>
      <c r="E107" s="141"/>
      <c r="F107" s="138"/>
      <c r="G107" s="194">
        <v>4.8200000000000001E-4</v>
      </c>
      <c r="H107" s="199"/>
      <c r="I107" s="196">
        <v>4.0000000000000002E-4</v>
      </c>
      <c r="J107" s="199"/>
      <c r="K107" s="138"/>
      <c r="L107" s="194">
        <v>4.7600000000000002E-4</v>
      </c>
      <c r="M107" s="199"/>
      <c r="N107" s="196">
        <v>4.0000000000000002E-4</v>
      </c>
    </row>
    <row r="108" spans="1:14" x14ac:dyDescent="0.25">
      <c r="B108" s="261" t="s">
        <v>427</v>
      </c>
      <c r="C108" s="262">
        <v>253</v>
      </c>
      <c r="D108" s="263"/>
      <c r="E108" s="141"/>
      <c r="F108" s="138"/>
      <c r="G108" s="194">
        <v>4.8200000000000001E-4</v>
      </c>
      <c r="H108" s="199"/>
      <c r="I108" s="196">
        <v>4.0000000000000002E-4</v>
      </c>
      <c r="J108" s="199"/>
      <c r="K108" s="138"/>
      <c r="L108" s="194">
        <v>4.7600000000000002E-4</v>
      </c>
      <c r="M108" s="199"/>
      <c r="N108" s="196">
        <v>4.0000000000000002E-4</v>
      </c>
    </row>
    <row r="109" spans="1:14" x14ac:dyDescent="0.25">
      <c r="B109" s="261" t="s">
        <v>255</v>
      </c>
      <c r="C109" s="262">
        <v>254</v>
      </c>
      <c r="D109" s="263"/>
      <c r="E109" s="141"/>
      <c r="F109" s="138"/>
      <c r="G109" s="194">
        <v>4.8200000000000001E-4</v>
      </c>
      <c r="H109" s="199"/>
      <c r="I109" s="196">
        <v>4.0000000000000002E-4</v>
      </c>
      <c r="J109" s="199"/>
      <c r="K109" s="138"/>
      <c r="L109" s="194">
        <v>4.7600000000000002E-4</v>
      </c>
      <c r="M109" s="199"/>
      <c r="N109" s="196">
        <v>4.0000000000000002E-4</v>
      </c>
    </row>
    <row r="110" spans="1:14" x14ac:dyDescent="0.25">
      <c r="B110" s="261" t="s">
        <v>428</v>
      </c>
      <c r="C110" s="262">
        <v>255</v>
      </c>
      <c r="D110" s="263" t="s">
        <v>2</v>
      </c>
      <c r="E110" s="141"/>
      <c r="F110" s="138"/>
      <c r="G110" s="194">
        <v>4.8200000000000001E-4</v>
      </c>
      <c r="H110" s="199"/>
      <c r="I110" s="196">
        <v>4.0000000000000002E-4</v>
      </c>
      <c r="J110" s="199"/>
      <c r="K110" s="138"/>
      <c r="L110" s="194">
        <v>4.7600000000000002E-4</v>
      </c>
      <c r="M110" s="199"/>
      <c r="N110" s="196">
        <v>4.0000000000000002E-4</v>
      </c>
    </row>
    <row r="111" spans="1:14" x14ac:dyDescent="0.25">
      <c r="B111" s="261" t="s">
        <v>256</v>
      </c>
      <c r="C111" s="262">
        <v>256</v>
      </c>
      <c r="D111" s="263" t="s">
        <v>2</v>
      </c>
      <c r="E111" s="141"/>
      <c r="F111" s="138"/>
      <c r="G111" s="194">
        <v>1.6739999999999999E-3</v>
      </c>
      <c r="H111" s="199"/>
      <c r="I111" s="196">
        <v>1.39E-3</v>
      </c>
      <c r="J111" s="199"/>
      <c r="K111" s="138"/>
      <c r="L111" s="194">
        <v>1.5579999999999999E-3</v>
      </c>
      <c r="M111" s="199"/>
      <c r="N111" s="196">
        <v>1.31E-3</v>
      </c>
    </row>
    <row r="112" spans="1:14" x14ac:dyDescent="0.25">
      <c r="B112" s="261" t="s">
        <v>257</v>
      </c>
      <c r="C112" s="262">
        <v>262</v>
      </c>
      <c r="D112" s="263"/>
      <c r="E112" s="141"/>
      <c r="F112" s="138"/>
      <c r="G112" s="194">
        <v>1.472E-3</v>
      </c>
      <c r="H112" s="199"/>
      <c r="I112" s="196">
        <v>1.222E-3</v>
      </c>
      <c r="J112" s="199"/>
      <c r="K112" s="138"/>
      <c r="L112" s="194">
        <v>1.5430000000000001E-3</v>
      </c>
      <c r="M112" s="199"/>
      <c r="N112" s="196">
        <v>1.2979999999999999E-3</v>
      </c>
    </row>
    <row r="113" spans="1:14" x14ac:dyDescent="0.25">
      <c r="B113" s="261" t="s">
        <v>429</v>
      </c>
      <c r="C113" s="262">
        <v>264</v>
      </c>
      <c r="D113" s="263"/>
      <c r="E113" s="141"/>
      <c r="F113" s="138"/>
      <c r="G113" s="194">
        <v>4.8200000000000001E-4</v>
      </c>
      <c r="H113" s="199"/>
      <c r="I113" s="196">
        <v>4.0000000000000002E-4</v>
      </c>
      <c r="J113" s="199"/>
      <c r="K113" s="138"/>
      <c r="L113" s="194">
        <v>4.7600000000000002E-4</v>
      </c>
      <c r="M113" s="199"/>
      <c r="N113" s="196">
        <v>4.0000000000000002E-4</v>
      </c>
    </row>
    <row r="114" spans="1:14" x14ac:dyDescent="0.25">
      <c r="A114" s="224"/>
      <c r="B114" s="261" t="s">
        <v>140</v>
      </c>
      <c r="C114" s="262">
        <v>281</v>
      </c>
      <c r="D114" s="263"/>
      <c r="E114" s="141"/>
      <c r="F114" s="138"/>
      <c r="G114" s="194">
        <v>4.8200000000000001E-4</v>
      </c>
      <c r="H114" s="199"/>
      <c r="I114" s="196">
        <v>4.0000000000000002E-4</v>
      </c>
      <c r="J114" s="199"/>
      <c r="K114" s="138"/>
      <c r="L114" s="194">
        <v>4.7600000000000002E-4</v>
      </c>
      <c r="M114" s="199"/>
      <c r="N114" s="196">
        <v>4.0000000000000002E-4</v>
      </c>
    </row>
    <row r="115" spans="1:14" x14ac:dyDescent="0.25">
      <c r="B115" s="261" t="s">
        <v>264</v>
      </c>
      <c r="C115" s="262">
        <v>319</v>
      </c>
      <c r="D115" s="263"/>
      <c r="E115" s="141"/>
      <c r="F115" s="138"/>
      <c r="G115" s="194">
        <v>4.8200000000000001E-4</v>
      </c>
      <c r="H115" s="199"/>
      <c r="I115" s="196">
        <v>4.0000000000000002E-4</v>
      </c>
      <c r="J115" s="199"/>
      <c r="K115" s="138"/>
      <c r="L115" s="194">
        <v>4.7600000000000002E-4</v>
      </c>
      <c r="M115" s="199"/>
      <c r="N115" s="196">
        <v>4.0000000000000002E-4</v>
      </c>
    </row>
    <row r="116" spans="1:14" x14ac:dyDescent="0.25">
      <c r="A116" s="224"/>
      <c r="B116" s="261" t="s">
        <v>268</v>
      </c>
      <c r="C116" s="262">
        <v>353</v>
      </c>
      <c r="D116" s="263"/>
      <c r="E116" s="141"/>
      <c r="F116" s="138"/>
      <c r="G116" s="194">
        <v>1.7084999999999999E-2</v>
      </c>
      <c r="H116" s="199"/>
      <c r="I116" s="196">
        <v>1.4184E-2</v>
      </c>
      <c r="J116" s="199"/>
      <c r="K116" s="138"/>
      <c r="L116" s="194">
        <v>1.8605E-2</v>
      </c>
      <c r="M116" s="199"/>
      <c r="N116" s="196">
        <v>1.5646E-2</v>
      </c>
    </row>
    <row r="117" spans="1:14" x14ac:dyDescent="0.25">
      <c r="A117" s="224"/>
      <c r="B117" s="261" t="s">
        <v>271</v>
      </c>
      <c r="C117" s="262">
        <v>422</v>
      </c>
      <c r="D117" s="263"/>
      <c r="E117" s="141"/>
      <c r="F117" s="138"/>
      <c r="G117" s="194">
        <v>1.0891E-2</v>
      </c>
      <c r="H117" s="199"/>
      <c r="I117" s="196">
        <v>9.0419999999999997E-3</v>
      </c>
      <c r="J117" s="199"/>
      <c r="K117" s="138"/>
      <c r="L117" s="194">
        <v>1.184E-2</v>
      </c>
      <c r="M117" s="199"/>
      <c r="N117" s="196">
        <v>9.9570000000000006E-3</v>
      </c>
    </row>
    <row r="118" spans="1:14" x14ac:dyDescent="0.25">
      <c r="B118" s="261" t="s">
        <v>273</v>
      </c>
      <c r="C118" s="262">
        <v>424</v>
      </c>
      <c r="D118" s="263"/>
      <c r="E118" s="141"/>
      <c r="F118" s="138"/>
      <c r="G118" s="194">
        <v>5.9941000000000001E-2</v>
      </c>
      <c r="H118" s="199"/>
      <c r="I118" s="196">
        <v>4.9763000000000002E-2</v>
      </c>
      <c r="J118" s="199"/>
      <c r="K118" s="138"/>
      <c r="L118" s="194">
        <v>6.4828999999999998E-2</v>
      </c>
      <c r="M118" s="199"/>
      <c r="N118" s="196">
        <v>5.4518999999999998E-2</v>
      </c>
    </row>
    <row r="119" spans="1:14" x14ac:dyDescent="0.25">
      <c r="A119" s="224"/>
      <c r="B119" s="261" t="s">
        <v>274</v>
      </c>
      <c r="C119" s="262">
        <v>490</v>
      </c>
      <c r="D119" s="263"/>
      <c r="E119" s="141"/>
      <c r="F119" s="138"/>
      <c r="G119" s="194">
        <v>0.187696</v>
      </c>
      <c r="H119" s="199"/>
      <c r="I119" s="196">
        <v>0.15582599999999999</v>
      </c>
      <c r="J119" s="199"/>
      <c r="K119" s="138"/>
      <c r="L119" s="194">
        <v>0.17405399999999999</v>
      </c>
      <c r="M119" s="199"/>
      <c r="N119" s="196">
        <v>0.146373</v>
      </c>
    </row>
    <row r="120" spans="1:14" x14ac:dyDescent="0.25">
      <c r="B120" s="261" t="s">
        <v>275</v>
      </c>
      <c r="C120" s="262">
        <v>500</v>
      </c>
      <c r="D120" s="263"/>
      <c r="E120" s="141"/>
      <c r="F120" s="138"/>
      <c r="G120" s="194">
        <v>3.9346899999999998</v>
      </c>
      <c r="H120" s="199"/>
      <c r="I120" s="196">
        <v>3.2665890000000002</v>
      </c>
      <c r="J120" s="199"/>
      <c r="K120" s="138"/>
      <c r="L120" s="194">
        <v>3.575599</v>
      </c>
      <c r="M120" s="199"/>
      <c r="N120" s="196">
        <v>3.0069539999999999</v>
      </c>
    </row>
    <row r="121" spans="1:14" x14ac:dyDescent="0.25">
      <c r="A121" s="224"/>
      <c r="B121" s="261" t="s">
        <v>276</v>
      </c>
      <c r="C121" s="262">
        <v>568</v>
      </c>
      <c r="D121" s="263"/>
      <c r="E121" s="141"/>
      <c r="F121" s="138"/>
      <c r="G121" s="194">
        <v>4.8200000000000001E-4</v>
      </c>
      <c r="H121" s="199"/>
      <c r="I121" s="196">
        <v>4.0000000000000002E-4</v>
      </c>
      <c r="J121" s="199"/>
      <c r="K121" s="138"/>
      <c r="L121" s="194">
        <v>4.7600000000000002E-4</v>
      </c>
      <c r="M121" s="199"/>
      <c r="N121" s="196">
        <v>4.0000000000000002E-4</v>
      </c>
    </row>
    <row r="122" spans="1:14" x14ac:dyDescent="0.25">
      <c r="A122" s="224"/>
      <c r="B122" s="261" t="s">
        <v>454</v>
      </c>
      <c r="C122" s="262">
        <v>702</v>
      </c>
      <c r="D122" s="263"/>
      <c r="E122" s="141"/>
      <c r="F122" s="138"/>
      <c r="G122" s="194">
        <v>4.8200000000000001E-4</v>
      </c>
      <c r="H122" s="199"/>
      <c r="I122" s="196">
        <v>4.0000000000000002E-4</v>
      </c>
      <c r="J122" s="199"/>
      <c r="K122" s="138"/>
      <c r="L122" s="194">
        <v>4.7600000000000002E-4</v>
      </c>
      <c r="M122" s="199"/>
      <c r="N122" s="196">
        <v>4.0000000000000002E-4</v>
      </c>
    </row>
    <row r="123" spans="1:14" x14ac:dyDescent="0.25">
      <c r="B123" s="261" t="s">
        <v>284</v>
      </c>
      <c r="C123" s="262">
        <v>722</v>
      </c>
      <c r="D123" s="263"/>
      <c r="E123" s="141"/>
      <c r="F123" s="138"/>
      <c r="G123" s="194">
        <v>4.8200000000000001E-4</v>
      </c>
      <c r="H123" s="199"/>
      <c r="I123" s="196">
        <v>4.0000000000000002E-4</v>
      </c>
      <c r="J123" s="199"/>
      <c r="K123" s="138"/>
      <c r="L123" s="194">
        <v>4.7600000000000002E-4</v>
      </c>
      <c r="M123" s="199"/>
      <c r="N123" s="196">
        <v>4.0000000000000002E-4</v>
      </c>
    </row>
    <row r="124" spans="1:14" x14ac:dyDescent="0.25">
      <c r="A124" s="224"/>
      <c r="B124" s="261" t="s">
        <v>295</v>
      </c>
      <c r="C124" s="262">
        <v>742</v>
      </c>
      <c r="D124" s="263"/>
      <c r="E124" s="141"/>
      <c r="F124" s="138"/>
      <c r="G124" s="194">
        <v>2.7330000000000002E-3</v>
      </c>
      <c r="H124" s="199"/>
      <c r="I124" s="196">
        <v>2.2690000000000002E-3</v>
      </c>
      <c r="J124" s="199"/>
      <c r="K124" s="138"/>
      <c r="L124" s="194">
        <v>2.8939999999999999E-3</v>
      </c>
      <c r="M124" s="199"/>
      <c r="N124" s="196">
        <v>2.434E-3</v>
      </c>
    </row>
    <row r="125" spans="1:14" x14ac:dyDescent="0.25">
      <c r="A125" s="224"/>
      <c r="B125" s="261" t="s">
        <v>299</v>
      </c>
      <c r="C125" s="262">
        <v>766</v>
      </c>
      <c r="D125" s="263" t="s">
        <v>2</v>
      </c>
      <c r="E125" s="141"/>
      <c r="F125" s="138"/>
      <c r="G125" s="194">
        <v>6.6880000000000004E-3</v>
      </c>
      <c r="H125" s="199"/>
      <c r="I125" s="196">
        <v>5.5519999999999996E-3</v>
      </c>
      <c r="J125" s="199"/>
      <c r="K125" s="138"/>
      <c r="L125" s="194">
        <v>5.3660000000000001E-3</v>
      </c>
      <c r="M125" s="199"/>
      <c r="N125" s="196">
        <v>4.5129999999999997E-3</v>
      </c>
    </row>
    <row r="126" spans="1:14" x14ac:dyDescent="0.25">
      <c r="B126" s="261" t="s">
        <v>300</v>
      </c>
      <c r="C126" s="262">
        <v>772</v>
      </c>
      <c r="D126" s="263"/>
      <c r="E126" s="141"/>
      <c r="F126" s="138"/>
      <c r="G126" s="194">
        <v>3.1584000000000001E-2</v>
      </c>
      <c r="H126" s="199"/>
      <c r="I126" s="196">
        <v>2.6221000000000001E-2</v>
      </c>
      <c r="J126" s="199"/>
      <c r="K126" s="138"/>
      <c r="L126" s="194">
        <v>2.5777999999999999E-2</v>
      </c>
      <c r="M126" s="199"/>
      <c r="N126" s="196">
        <v>2.1677999999999999E-2</v>
      </c>
    </row>
    <row r="127" spans="1:14" x14ac:dyDescent="0.25">
      <c r="A127" s="224"/>
      <c r="B127" s="261" t="s">
        <v>301</v>
      </c>
      <c r="C127" s="262">
        <v>773</v>
      </c>
      <c r="D127" s="263">
        <v>490</v>
      </c>
      <c r="E127" s="141"/>
      <c r="F127" s="138"/>
      <c r="G127" s="194" t="s">
        <v>2</v>
      </c>
      <c r="H127" s="199"/>
      <c r="I127" s="196" t="s">
        <v>2</v>
      </c>
      <c r="J127" s="199"/>
      <c r="K127" s="138"/>
      <c r="L127" s="194" t="s">
        <v>2</v>
      </c>
      <c r="M127" s="199"/>
      <c r="N127" s="196" t="s">
        <v>2</v>
      </c>
    </row>
    <row r="128" spans="1:14" x14ac:dyDescent="0.25">
      <c r="A128" s="224"/>
      <c r="B128" s="261" t="s">
        <v>303</v>
      </c>
      <c r="C128" s="262">
        <v>787</v>
      </c>
      <c r="D128" s="263" t="s">
        <v>2</v>
      </c>
      <c r="E128" s="141"/>
      <c r="F128" s="138"/>
      <c r="G128" s="194">
        <v>1.536E-3</v>
      </c>
      <c r="H128" s="199"/>
      <c r="I128" s="196">
        <v>1.2750000000000001E-3</v>
      </c>
      <c r="J128" s="199"/>
      <c r="K128" s="138"/>
      <c r="L128" s="194">
        <v>1.3439999999999999E-3</v>
      </c>
      <c r="M128" s="199"/>
      <c r="N128" s="196">
        <v>1.1299999999999999E-3</v>
      </c>
    </row>
    <row r="129" spans="1:14" x14ac:dyDescent="0.25">
      <c r="B129" s="261" t="s">
        <v>307</v>
      </c>
      <c r="C129" s="262">
        <v>796</v>
      </c>
      <c r="D129" s="263" t="s">
        <v>2</v>
      </c>
      <c r="E129" s="141"/>
      <c r="F129" s="138"/>
      <c r="G129" s="194">
        <v>4.8200000000000001E-4</v>
      </c>
      <c r="H129" s="199"/>
      <c r="I129" s="196">
        <v>4.0000000000000002E-4</v>
      </c>
      <c r="J129" s="199"/>
      <c r="K129" s="138"/>
      <c r="L129" s="194">
        <v>4.7600000000000002E-4</v>
      </c>
      <c r="M129" s="199"/>
      <c r="N129" s="196">
        <v>4.0000000000000002E-4</v>
      </c>
    </row>
    <row r="130" spans="1:14" x14ac:dyDescent="0.25">
      <c r="A130" s="224"/>
      <c r="B130" s="261" t="s">
        <v>310</v>
      </c>
      <c r="C130" s="262">
        <v>801</v>
      </c>
      <c r="D130" s="263"/>
      <c r="E130" s="141"/>
      <c r="F130" s="138"/>
      <c r="G130" s="194">
        <v>2.8055340000000002</v>
      </c>
      <c r="H130" s="199"/>
      <c r="I130" s="196">
        <v>2.329161</v>
      </c>
      <c r="J130" s="199"/>
      <c r="K130" s="138"/>
      <c r="L130" s="194">
        <v>2.7632560000000002</v>
      </c>
      <c r="M130" s="199"/>
      <c r="N130" s="196">
        <v>2.3238020000000001</v>
      </c>
    </row>
    <row r="131" spans="1:14" x14ac:dyDescent="0.25">
      <c r="A131" s="224"/>
      <c r="B131" s="261" t="s">
        <v>657</v>
      </c>
      <c r="C131" s="262">
        <v>802</v>
      </c>
      <c r="D131" s="263"/>
      <c r="E131" s="141"/>
      <c r="F131" s="138"/>
      <c r="G131" s="194">
        <v>2.8996999999999998E-2</v>
      </c>
      <c r="H131" s="199"/>
      <c r="I131" s="196">
        <v>2.4073000000000001E-2</v>
      </c>
      <c r="J131" s="199"/>
      <c r="K131" s="138"/>
      <c r="L131" s="194">
        <v>2.8587999999999999E-2</v>
      </c>
      <c r="M131" s="199"/>
      <c r="N131" s="196">
        <v>2.4042000000000001E-2</v>
      </c>
    </row>
    <row r="132" spans="1:14" x14ac:dyDescent="0.25">
      <c r="B132" s="261" t="s">
        <v>311</v>
      </c>
      <c r="C132" s="262">
        <v>807</v>
      </c>
      <c r="D132" s="263">
        <v>490</v>
      </c>
      <c r="E132" s="141"/>
      <c r="F132" s="138"/>
      <c r="G132" s="194" t="s">
        <v>2</v>
      </c>
      <c r="H132" s="199"/>
      <c r="I132" s="196" t="s">
        <v>2</v>
      </c>
      <c r="J132" s="199"/>
      <c r="K132" s="138"/>
      <c r="L132" s="194" t="s">
        <v>2</v>
      </c>
      <c r="M132" s="199"/>
      <c r="N132" s="196" t="s">
        <v>2</v>
      </c>
    </row>
    <row r="133" spans="1:14" x14ac:dyDescent="0.25">
      <c r="B133" s="261" t="s">
        <v>313</v>
      </c>
      <c r="C133" s="262">
        <v>811</v>
      </c>
      <c r="D133" s="263"/>
      <c r="E133" s="141"/>
      <c r="F133" s="138"/>
      <c r="G133" s="194">
        <v>7.5110000000000003E-3</v>
      </c>
      <c r="H133" s="199"/>
      <c r="I133" s="196">
        <v>6.2360000000000002E-3</v>
      </c>
      <c r="J133" s="199"/>
      <c r="K133" s="138"/>
      <c r="L133" s="194">
        <v>8.7100000000000007E-3</v>
      </c>
      <c r="M133" s="199"/>
      <c r="N133" s="196">
        <v>7.3249999999999999E-3</v>
      </c>
    </row>
    <row r="134" spans="1:14" x14ac:dyDescent="0.25">
      <c r="B134" s="261" t="s">
        <v>315</v>
      </c>
      <c r="C134" s="262">
        <v>813</v>
      </c>
      <c r="D134" s="263"/>
      <c r="E134" s="141"/>
      <c r="F134" s="138"/>
      <c r="G134" s="194">
        <v>2.3068999999999999E-2</v>
      </c>
      <c r="H134" s="199"/>
      <c r="I134" s="196">
        <v>1.9151999999999999E-2</v>
      </c>
      <c r="J134" s="199"/>
      <c r="K134" s="138"/>
      <c r="L134" s="194">
        <v>2.1374000000000001E-2</v>
      </c>
      <c r="M134" s="199"/>
      <c r="N134" s="196">
        <v>1.7975000000000001E-2</v>
      </c>
    </row>
    <row r="135" spans="1:14" x14ac:dyDescent="0.25">
      <c r="A135" s="224"/>
      <c r="B135" s="261" t="s">
        <v>316</v>
      </c>
      <c r="C135" s="262">
        <v>816</v>
      </c>
      <c r="D135" s="263"/>
      <c r="E135" s="141"/>
      <c r="F135" s="138"/>
      <c r="G135" s="194">
        <v>2.8195999999999999E-2</v>
      </c>
      <c r="H135" s="199"/>
      <c r="I135" s="196">
        <v>2.3408000000000002E-2</v>
      </c>
      <c r="J135" s="199"/>
      <c r="K135" s="138"/>
      <c r="L135" s="194">
        <v>2.4566000000000001E-2</v>
      </c>
      <c r="M135" s="199"/>
      <c r="N135" s="196">
        <v>2.0659E-2</v>
      </c>
    </row>
    <row r="136" spans="1:14" x14ac:dyDescent="0.25">
      <c r="A136" s="224"/>
      <c r="B136" s="261" t="s">
        <v>317</v>
      </c>
      <c r="C136" s="262">
        <v>817</v>
      </c>
      <c r="D136" s="263"/>
      <c r="E136" s="141"/>
      <c r="F136" s="138"/>
      <c r="G136" s="194">
        <v>2.2601E-2</v>
      </c>
      <c r="H136" s="199"/>
      <c r="I136" s="196">
        <v>1.8762999999999998E-2</v>
      </c>
      <c r="J136" s="199"/>
      <c r="K136" s="138"/>
      <c r="L136" s="194">
        <v>2.2419000000000001E-2</v>
      </c>
      <c r="M136" s="199"/>
      <c r="N136" s="196">
        <v>1.8853999999999999E-2</v>
      </c>
    </row>
    <row r="137" spans="1:14" x14ac:dyDescent="0.25">
      <c r="A137" s="224"/>
      <c r="B137" s="261" t="s">
        <v>318</v>
      </c>
      <c r="C137" s="262">
        <v>818</v>
      </c>
      <c r="D137" s="263"/>
      <c r="E137" s="141"/>
      <c r="F137" s="138"/>
      <c r="G137" s="194">
        <v>1.812E-3</v>
      </c>
      <c r="H137" s="199"/>
      <c r="I137" s="196">
        <v>1.5039999999999999E-3</v>
      </c>
      <c r="J137" s="199"/>
      <c r="K137" s="138"/>
      <c r="L137" s="194">
        <v>1.1280000000000001E-3</v>
      </c>
      <c r="M137" s="199"/>
      <c r="N137" s="196">
        <v>9.4899999999999997E-4</v>
      </c>
    </row>
    <row r="138" spans="1:14" x14ac:dyDescent="0.25">
      <c r="A138" s="224"/>
      <c r="B138" s="261" t="s">
        <v>620</v>
      </c>
      <c r="C138" s="262">
        <v>826</v>
      </c>
      <c r="D138" s="263" t="s">
        <v>2</v>
      </c>
      <c r="E138" s="141"/>
      <c r="F138" s="138"/>
      <c r="G138" s="194">
        <v>2.0587000000000001E-2</v>
      </c>
      <c r="H138" s="199"/>
      <c r="I138" s="196">
        <v>1.7090999999999999E-2</v>
      </c>
      <c r="J138" s="199"/>
      <c r="K138" s="138"/>
      <c r="L138" s="194">
        <v>1.8742999999999999E-2</v>
      </c>
      <c r="M138" s="199"/>
      <c r="N138" s="196">
        <v>1.5762000000000002E-2</v>
      </c>
    </row>
    <row r="139" spans="1:14" x14ac:dyDescent="0.25">
      <c r="B139" s="261" t="s">
        <v>323</v>
      </c>
      <c r="C139" s="262">
        <v>832</v>
      </c>
      <c r="D139" s="263"/>
      <c r="E139" s="141"/>
      <c r="F139" s="138"/>
      <c r="G139" s="194">
        <v>2.4169999999999999E-3</v>
      </c>
      <c r="H139" s="199"/>
      <c r="I139" s="196">
        <v>2.0070000000000001E-3</v>
      </c>
      <c r="J139" s="199"/>
      <c r="K139" s="138"/>
      <c r="L139" s="194">
        <v>2.1259999999999999E-3</v>
      </c>
      <c r="M139" s="199"/>
      <c r="N139" s="196">
        <v>1.7880000000000001E-3</v>
      </c>
    </row>
    <row r="140" spans="1:14" x14ac:dyDescent="0.25">
      <c r="A140" s="224"/>
      <c r="B140" s="261" t="s">
        <v>324</v>
      </c>
      <c r="C140" s="262">
        <v>833</v>
      </c>
      <c r="D140" s="263"/>
      <c r="E140" s="141"/>
      <c r="F140" s="138"/>
      <c r="G140" s="194">
        <v>4.8200000000000001E-4</v>
      </c>
      <c r="H140" s="199"/>
      <c r="I140" s="196">
        <v>4.0000000000000002E-4</v>
      </c>
      <c r="J140" s="199"/>
      <c r="K140" s="138"/>
      <c r="L140" s="194">
        <v>4.7600000000000002E-4</v>
      </c>
      <c r="M140" s="199"/>
      <c r="N140" s="196">
        <v>4.0000000000000002E-4</v>
      </c>
    </row>
    <row r="141" spans="1:14" x14ac:dyDescent="0.25">
      <c r="B141" s="261" t="s">
        <v>325</v>
      </c>
      <c r="C141" s="262">
        <v>834</v>
      </c>
      <c r="D141" s="263"/>
      <c r="E141" s="141"/>
      <c r="F141" s="138"/>
      <c r="G141" s="194">
        <v>0.293686</v>
      </c>
      <c r="H141" s="199"/>
      <c r="I141" s="196">
        <v>0.24381900000000001</v>
      </c>
      <c r="J141" s="199"/>
      <c r="K141" s="138"/>
      <c r="L141" s="194">
        <v>0.26444600000000001</v>
      </c>
      <c r="M141" s="199"/>
      <c r="N141" s="196">
        <v>0.22239</v>
      </c>
    </row>
    <row r="142" spans="1:14" x14ac:dyDescent="0.25">
      <c r="A142" s="224"/>
      <c r="B142" s="261" t="s">
        <v>326</v>
      </c>
      <c r="C142" s="262">
        <v>835</v>
      </c>
      <c r="D142" s="263"/>
      <c r="E142" s="141"/>
      <c r="F142" s="138"/>
      <c r="G142" s="194">
        <v>1.0447E-2</v>
      </c>
      <c r="H142" s="199"/>
      <c r="I142" s="196">
        <v>8.6730000000000002E-3</v>
      </c>
      <c r="J142" s="199"/>
      <c r="K142" s="138"/>
      <c r="L142" s="194">
        <v>9.3749999999999997E-3</v>
      </c>
      <c r="M142" s="199"/>
      <c r="N142" s="196">
        <v>7.8840000000000004E-3</v>
      </c>
    </row>
    <row r="143" spans="1:14" x14ac:dyDescent="0.25">
      <c r="A143" s="224"/>
      <c r="B143" s="261" t="s">
        <v>328</v>
      </c>
      <c r="C143" s="262">
        <v>838</v>
      </c>
      <c r="D143" s="263">
        <v>490</v>
      </c>
      <c r="E143" s="141"/>
      <c r="F143" s="138"/>
      <c r="G143" s="194" t="s">
        <v>2</v>
      </c>
      <c r="H143" s="199"/>
      <c r="I143" s="196" t="s">
        <v>2</v>
      </c>
      <c r="J143" s="199"/>
      <c r="K143" s="138"/>
      <c r="L143" s="194" t="s">
        <v>2</v>
      </c>
      <c r="M143" s="199"/>
      <c r="N143" s="196" t="s">
        <v>2</v>
      </c>
    </row>
    <row r="144" spans="1:14" x14ac:dyDescent="0.25">
      <c r="B144" s="261" t="s">
        <v>329</v>
      </c>
      <c r="C144" s="262">
        <v>839</v>
      </c>
      <c r="D144" s="263"/>
      <c r="E144" s="141"/>
      <c r="F144" s="138"/>
      <c r="G144" s="194">
        <v>3.5052E-2</v>
      </c>
      <c r="H144" s="199"/>
      <c r="I144" s="196">
        <v>2.9100000000000001E-2</v>
      </c>
      <c r="J144" s="199"/>
      <c r="K144" s="138"/>
      <c r="L144" s="194">
        <v>3.4418999999999998E-2</v>
      </c>
      <c r="M144" s="199"/>
      <c r="N144" s="196">
        <v>2.8944999999999999E-2</v>
      </c>
    </row>
    <row r="145" spans="1:14" x14ac:dyDescent="0.25">
      <c r="B145" s="261" t="s">
        <v>331</v>
      </c>
      <c r="C145" s="262">
        <v>841</v>
      </c>
      <c r="D145" s="263"/>
      <c r="E145" s="141"/>
      <c r="F145" s="138"/>
      <c r="G145" s="194">
        <v>2.3562E-2</v>
      </c>
      <c r="H145" s="199"/>
      <c r="I145" s="196">
        <v>1.9560999999999999E-2</v>
      </c>
      <c r="J145" s="199"/>
      <c r="K145" s="138"/>
      <c r="L145" s="194">
        <v>1.8189E-2</v>
      </c>
      <c r="M145" s="199"/>
      <c r="N145" s="196">
        <v>1.5296000000000001E-2</v>
      </c>
    </row>
    <row r="146" spans="1:14" x14ac:dyDescent="0.25">
      <c r="A146" s="224"/>
      <c r="B146" s="261" t="s">
        <v>333</v>
      </c>
      <c r="C146" s="262">
        <v>846</v>
      </c>
      <c r="D146" s="263"/>
      <c r="E146" s="141"/>
      <c r="F146" s="138"/>
      <c r="G146" s="194">
        <v>1.6601000000000001E-2</v>
      </c>
      <c r="H146" s="199"/>
      <c r="I146" s="196">
        <v>1.3782000000000001E-2</v>
      </c>
      <c r="J146" s="199"/>
      <c r="K146" s="138"/>
      <c r="L146" s="194">
        <v>1.9456000000000001E-2</v>
      </c>
      <c r="M146" s="199"/>
      <c r="N146" s="196">
        <v>1.6362000000000002E-2</v>
      </c>
    </row>
    <row r="147" spans="1:14" x14ac:dyDescent="0.25">
      <c r="A147" s="224"/>
      <c r="B147" s="261" t="s">
        <v>334</v>
      </c>
      <c r="C147" s="262">
        <v>849</v>
      </c>
      <c r="D147" s="263">
        <v>490</v>
      </c>
      <c r="E147" s="141"/>
      <c r="F147" s="138"/>
      <c r="G147" s="194" t="s">
        <v>2</v>
      </c>
      <c r="H147" s="199"/>
      <c r="I147" s="196" t="s">
        <v>2</v>
      </c>
      <c r="J147" s="199"/>
      <c r="K147" s="138"/>
      <c r="L147" s="194" t="s">
        <v>2</v>
      </c>
      <c r="M147" s="199"/>
      <c r="N147" s="196" t="s">
        <v>2</v>
      </c>
    </row>
    <row r="148" spans="1:14" x14ac:dyDescent="0.25">
      <c r="A148" s="224"/>
      <c r="B148" s="261" t="s">
        <v>335</v>
      </c>
      <c r="C148" s="262">
        <v>850</v>
      </c>
      <c r="D148" s="263"/>
      <c r="E148" s="141"/>
      <c r="F148" s="138"/>
      <c r="G148" s="194">
        <v>9.7280000000000005E-3</v>
      </c>
      <c r="H148" s="199"/>
      <c r="I148" s="196">
        <v>8.0759999999999998E-3</v>
      </c>
      <c r="J148" s="199"/>
      <c r="K148" s="138"/>
      <c r="L148" s="194">
        <v>8.5380000000000005E-3</v>
      </c>
      <c r="M148" s="199"/>
      <c r="N148" s="196">
        <v>7.1799999999999998E-3</v>
      </c>
    </row>
    <row r="149" spans="1:14" x14ac:dyDescent="0.25">
      <c r="B149" s="261" t="s">
        <v>336</v>
      </c>
      <c r="C149" s="262">
        <v>851</v>
      </c>
      <c r="D149" s="263"/>
      <c r="E149" s="141"/>
      <c r="F149" s="138"/>
      <c r="G149" s="194">
        <v>2.6849999999999999E-3</v>
      </c>
      <c r="H149" s="199"/>
      <c r="I149" s="196">
        <v>2.2290000000000001E-3</v>
      </c>
      <c r="J149" s="199"/>
      <c r="K149" s="138"/>
      <c r="L149" s="194">
        <v>2.728E-3</v>
      </c>
      <c r="M149" s="199"/>
      <c r="N149" s="196">
        <v>2.294E-3</v>
      </c>
    </row>
    <row r="150" spans="1:14" x14ac:dyDescent="0.25">
      <c r="B150" s="261" t="s">
        <v>337</v>
      </c>
      <c r="C150" s="262">
        <v>852</v>
      </c>
      <c r="D150" s="263" t="s">
        <v>2</v>
      </c>
      <c r="E150" s="141"/>
      <c r="F150" s="138"/>
      <c r="G150" s="194">
        <v>1.423E-3</v>
      </c>
      <c r="H150" s="199"/>
      <c r="I150" s="196">
        <v>1.181E-3</v>
      </c>
      <c r="J150" s="199"/>
      <c r="K150" s="138"/>
      <c r="L150" s="194">
        <v>6.0899999999999995E-4</v>
      </c>
      <c r="M150" s="199"/>
      <c r="N150" s="196">
        <v>5.1199999999999998E-4</v>
      </c>
    </row>
    <row r="151" spans="1:14" x14ac:dyDescent="0.25">
      <c r="B151" s="261" t="s">
        <v>339</v>
      </c>
      <c r="C151" s="262">
        <v>855</v>
      </c>
      <c r="D151" s="263"/>
      <c r="E151" s="141"/>
      <c r="F151" s="138"/>
      <c r="G151" s="194">
        <v>1.1814E-2</v>
      </c>
      <c r="H151" s="199"/>
      <c r="I151" s="196">
        <v>9.8080000000000007E-3</v>
      </c>
      <c r="J151" s="199"/>
      <c r="K151" s="138"/>
      <c r="L151" s="194">
        <v>1.159E-2</v>
      </c>
      <c r="M151" s="199"/>
      <c r="N151" s="196">
        <v>9.7470000000000005E-3</v>
      </c>
    </row>
    <row r="152" spans="1:14" x14ac:dyDescent="0.25">
      <c r="B152" s="261" t="s">
        <v>340</v>
      </c>
      <c r="C152" s="262">
        <v>856</v>
      </c>
      <c r="D152" s="263"/>
      <c r="E152" s="141"/>
      <c r="F152" s="138"/>
      <c r="G152" s="194">
        <v>3.6524000000000001E-2</v>
      </c>
      <c r="H152" s="199"/>
      <c r="I152" s="196">
        <v>3.0322000000000002E-2</v>
      </c>
      <c r="J152" s="199"/>
      <c r="K152" s="138"/>
      <c r="L152" s="194">
        <v>3.3450000000000001E-2</v>
      </c>
      <c r="M152" s="199"/>
      <c r="N152" s="196">
        <v>2.8129999999999999E-2</v>
      </c>
    </row>
    <row r="153" spans="1:14" x14ac:dyDescent="0.25">
      <c r="A153" s="224"/>
      <c r="B153" s="261" t="s">
        <v>341</v>
      </c>
      <c r="C153" s="262">
        <v>858</v>
      </c>
      <c r="D153" s="263"/>
      <c r="E153" s="141"/>
      <c r="F153" s="138"/>
      <c r="G153" s="194">
        <v>9.162E-3</v>
      </c>
      <c r="H153" s="199"/>
      <c r="I153" s="196">
        <v>7.6059999999999999E-3</v>
      </c>
      <c r="J153" s="199"/>
      <c r="K153" s="138"/>
      <c r="L153" s="194">
        <v>9.4780000000000003E-3</v>
      </c>
      <c r="M153" s="199"/>
      <c r="N153" s="196">
        <v>7.9710000000000007E-3</v>
      </c>
    </row>
    <row r="154" spans="1:14" x14ac:dyDescent="0.25">
      <c r="B154" s="261" t="s">
        <v>342</v>
      </c>
      <c r="C154" s="262">
        <v>862</v>
      </c>
      <c r="D154" s="263"/>
      <c r="E154" s="141"/>
      <c r="F154" s="138"/>
      <c r="G154" s="194">
        <v>8.0859999999999994E-3</v>
      </c>
      <c r="H154" s="199"/>
      <c r="I154" s="196">
        <v>6.7130000000000002E-3</v>
      </c>
      <c r="J154" s="199"/>
      <c r="K154" s="138"/>
      <c r="L154" s="194">
        <v>6.4949999999999999E-3</v>
      </c>
      <c r="M154" s="199"/>
      <c r="N154" s="196">
        <v>5.4619999999999998E-3</v>
      </c>
    </row>
    <row r="155" spans="1:14" x14ac:dyDescent="0.25">
      <c r="A155" s="224"/>
      <c r="B155" s="261" t="s">
        <v>345</v>
      </c>
      <c r="C155" s="262">
        <v>870</v>
      </c>
      <c r="D155" s="263"/>
      <c r="E155" s="141"/>
      <c r="F155" s="138"/>
      <c r="G155" s="194">
        <v>2.0577999999999999E-2</v>
      </c>
      <c r="H155" s="199"/>
      <c r="I155" s="196">
        <v>1.7083999999999998E-2</v>
      </c>
      <c r="J155" s="199"/>
      <c r="K155" s="138"/>
      <c r="L155" s="194">
        <v>2.2405999999999999E-2</v>
      </c>
      <c r="M155" s="199"/>
      <c r="N155" s="196">
        <v>1.8842999999999999E-2</v>
      </c>
    </row>
    <row r="156" spans="1:14" x14ac:dyDescent="0.25">
      <c r="A156" s="224"/>
      <c r="B156" s="261" t="s">
        <v>346</v>
      </c>
      <c r="C156" s="262">
        <v>871</v>
      </c>
      <c r="D156" s="263"/>
      <c r="E156" s="141"/>
      <c r="F156" s="138"/>
      <c r="G156" s="194">
        <v>3.0160999999999997E-2</v>
      </c>
      <c r="H156" s="199"/>
      <c r="I156" s="196">
        <v>2.504E-2</v>
      </c>
      <c r="J156" s="199"/>
      <c r="K156" s="138"/>
      <c r="L156" s="194">
        <v>2.9308000000000001E-2</v>
      </c>
      <c r="M156" s="199"/>
      <c r="N156" s="196">
        <v>2.4646999999999999E-2</v>
      </c>
    </row>
    <row r="157" spans="1:14" x14ac:dyDescent="0.25">
      <c r="B157" s="261" t="s">
        <v>654</v>
      </c>
      <c r="C157" s="262">
        <v>872</v>
      </c>
      <c r="D157" s="263"/>
      <c r="E157" s="141"/>
      <c r="F157" s="138"/>
      <c r="G157" s="194">
        <v>6.78E-4</v>
      </c>
      <c r="H157" s="199"/>
      <c r="I157" s="196">
        <v>5.6300000000000002E-4</v>
      </c>
      <c r="J157" s="199"/>
      <c r="K157" s="138"/>
      <c r="L157" s="194">
        <v>6.5899999999999997E-4</v>
      </c>
      <c r="M157" s="199"/>
      <c r="N157" s="196">
        <v>5.5400000000000002E-4</v>
      </c>
    </row>
    <row r="158" spans="1:14" x14ac:dyDescent="0.25">
      <c r="B158" s="261" t="s">
        <v>347</v>
      </c>
      <c r="C158" s="262">
        <v>873</v>
      </c>
      <c r="D158" s="263"/>
      <c r="E158" s="141"/>
      <c r="F158" s="138"/>
      <c r="G158" s="194">
        <v>1.2266000000000001E-2</v>
      </c>
      <c r="H158" s="199"/>
      <c r="I158" s="196">
        <v>1.0182999999999999E-2</v>
      </c>
      <c r="J158" s="199"/>
      <c r="K158" s="138"/>
      <c r="L158" s="194">
        <v>1.2200000000000001E-2</v>
      </c>
      <c r="M158" s="199"/>
      <c r="N158" s="196">
        <v>1.026E-2</v>
      </c>
    </row>
    <row r="159" spans="1:14" x14ac:dyDescent="0.25">
      <c r="B159" s="261" t="s">
        <v>349</v>
      </c>
      <c r="C159" s="262">
        <v>879</v>
      </c>
      <c r="D159" s="263" t="s">
        <v>2</v>
      </c>
      <c r="E159" s="141"/>
      <c r="F159" s="138"/>
      <c r="G159" s="194">
        <v>1.5529999999999999E-3</v>
      </c>
      <c r="H159" s="199"/>
      <c r="I159" s="196">
        <v>1.289E-3</v>
      </c>
      <c r="J159" s="199"/>
      <c r="K159" s="138"/>
      <c r="L159" s="194">
        <v>1.786E-3</v>
      </c>
      <c r="M159" s="199"/>
      <c r="N159" s="196">
        <v>1.5020000000000001E-3</v>
      </c>
    </row>
    <row r="160" spans="1:14" x14ac:dyDescent="0.25">
      <c r="B160" s="261" t="s">
        <v>356</v>
      </c>
      <c r="C160" s="262">
        <v>889</v>
      </c>
      <c r="D160" s="263" t="s">
        <v>2</v>
      </c>
      <c r="E160" s="141"/>
      <c r="F160" s="138"/>
      <c r="G160" s="194">
        <v>5.4339999999999996E-3</v>
      </c>
      <c r="H160" s="199"/>
      <c r="I160" s="196">
        <v>4.5110000000000003E-3</v>
      </c>
      <c r="J160" s="199"/>
      <c r="K160" s="138"/>
      <c r="L160" s="194">
        <v>3.885E-3</v>
      </c>
      <c r="M160" s="199"/>
      <c r="N160" s="196">
        <v>3.2669999999999999E-3</v>
      </c>
    </row>
    <row r="161" spans="2:14" x14ac:dyDescent="0.25">
      <c r="B161" s="261" t="s">
        <v>358</v>
      </c>
      <c r="C161" s="262">
        <v>895</v>
      </c>
      <c r="D161" s="263"/>
      <c r="E161" s="141"/>
      <c r="F161" s="138"/>
      <c r="G161" s="194">
        <v>2.4979999999999998E-3</v>
      </c>
      <c r="H161" s="199"/>
      <c r="I161" s="196">
        <v>2.0739999999999999E-3</v>
      </c>
      <c r="J161" s="199"/>
      <c r="K161" s="138"/>
      <c r="L161" s="194">
        <v>1.7030000000000001E-3</v>
      </c>
      <c r="M161" s="199"/>
      <c r="N161" s="196">
        <v>1.4319999999999999E-3</v>
      </c>
    </row>
    <row r="162" spans="2:14" x14ac:dyDescent="0.25">
      <c r="B162" s="261" t="s">
        <v>360</v>
      </c>
      <c r="C162" s="262">
        <v>899</v>
      </c>
      <c r="D162" s="263"/>
      <c r="E162" s="141"/>
      <c r="F162" s="138"/>
      <c r="G162" s="194">
        <v>6.7270000000000003E-3</v>
      </c>
      <c r="I162" s="196">
        <v>5.5849999999999997E-3</v>
      </c>
      <c r="J162" s="199"/>
      <c r="K162" s="138"/>
      <c r="L162" s="194">
        <v>6.7429999999999999E-3</v>
      </c>
      <c r="N162" s="196">
        <v>5.6709999999999998E-3</v>
      </c>
    </row>
    <row r="163" spans="2:14" x14ac:dyDescent="0.25">
      <c r="I163" s="70" t="s">
        <v>2</v>
      </c>
      <c r="L163" s="70" t="s">
        <v>136</v>
      </c>
      <c r="N163" s="70" t="s">
        <v>136</v>
      </c>
    </row>
    <row r="164" spans="2:14" x14ac:dyDescent="0.25">
      <c r="I164" s="70" t="s">
        <v>2</v>
      </c>
      <c r="L164" s="70" t="s">
        <v>136</v>
      </c>
      <c r="N164" s="70" t="s">
        <v>136</v>
      </c>
    </row>
    <row r="165" spans="2:14" x14ac:dyDescent="0.25">
      <c r="I165" s="70" t="s">
        <v>2</v>
      </c>
      <c r="L165" s="70" t="s">
        <v>136</v>
      </c>
      <c r="N165" s="70" t="s">
        <v>136</v>
      </c>
    </row>
    <row r="166" spans="2:14" x14ac:dyDescent="0.25">
      <c r="I166" s="70" t="s">
        <v>2</v>
      </c>
      <c r="L166" s="70" t="s">
        <v>136</v>
      </c>
      <c r="N166" s="70" t="s">
        <v>136</v>
      </c>
    </row>
    <row r="167" spans="2:14" x14ac:dyDescent="0.25">
      <c r="I167" s="70" t="s">
        <v>2</v>
      </c>
      <c r="L167" s="70" t="s">
        <v>136</v>
      </c>
      <c r="N167" s="70" t="s">
        <v>136</v>
      </c>
    </row>
    <row r="168" spans="2:14" x14ac:dyDescent="0.25">
      <c r="I168" s="70" t="s">
        <v>2</v>
      </c>
      <c r="L168" s="70" t="s">
        <v>136</v>
      </c>
      <c r="N168" s="70" t="s">
        <v>136</v>
      </c>
    </row>
    <row r="169" spans="2:14" x14ac:dyDescent="0.25">
      <c r="I169" s="70" t="s">
        <v>2</v>
      </c>
      <c r="L169" s="70" t="s">
        <v>136</v>
      </c>
      <c r="N169" s="70" t="s">
        <v>136</v>
      </c>
    </row>
    <row r="170" spans="2:14" x14ac:dyDescent="0.25">
      <c r="I170" s="70" t="s">
        <v>2</v>
      </c>
      <c r="L170" s="70" t="s">
        <v>136</v>
      </c>
      <c r="N170" s="70" t="s">
        <v>136</v>
      </c>
    </row>
    <row r="171" spans="2:14" x14ac:dyDescent="0.25">
      <c r="I171" s="70" t="s">
        <v>2</v>
      </c>
      <c r="L171" s="70" t="s">
        <v>136</v>
      </c>
    </row>
    <row r="172" spans="2:14" x14ac:dyDescent="0.25">
      <c r="L172" s="70" t="s">
        <v>136</v>
      </c>
    </row>
    <row r="173" spans="2:14" x14ac:dyDescent="0.25">
      <c r="L173" s="70" t="s">
        <v>136</v>
      </c>
    </row>
    <row r="174" spans="2:14" x14ac:dyDescent="0.25">
      <c r="L174" s="70" t="s">
        <v>136</v>
      </c>
    </row>
    <row r="175" spans="2:14" x14ac:dyDescent="0.25">
      <c r="L175" s="70" t="s">
        <v>136</v>
      </c>
    </row>
    <row r="176" spans="2:14" x14ac:dyDescent="0.25">
      <c r="L176" s="70" t="s">
        <v>136</v>
      </c>
    </row>
    <row r="177" spans="12:12" x14ac:dyDescent="0.25">
      <c r="L177" s="70" t="s">
        <v>136</v>
      </c>
    </row>
  </sheetData>
  <mergeCells count="10">
    <mergeCell ref="B11:C11"/>
    <mergeCell ref="G11:H11"/>
    <mergeCell ref="L11:M11"/>
    <mergeCell ref="L2:N2"/>
    <mergeCell ref="B5:D6"/>
    <mergeCell ref="G5:J5"/>
    <mergeCell ref="L5:N5"/>
    <mergeCell ref="G6:J7"/>
    <mergeCell ref="L6:N7"/>
    <mergeCell ref="B7:D8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96" fitToHeight="0" orientation="portrait" r:id="rId1"/>
  <headerFooter>
    <oddFooter>&amp;RI.IX-&amp;P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7"/>
  <sheetViews>
    <sheetView workbookViewId="0">
      <selection activeCell="D3" sqref="D3"/>
    </sheetView>
  </sheetViews>
  <sheetFormatPr baseColWidth="10" defaultRowHeight="15" x14ac:dyDescent="0.25"/>
  <cols>
    <col min="1" max="1" width="5.85546875" style="202" customWidth="1"/>
    <col min="2" max="2" width="17" style="277" customWidth="1"/>
    <col min="3" max="3" width="6.42578125" style="278" customWidth="1"/>
    <col min="4" max="4" width="6.42578125" style="279" customWidth="1"/>
    <col min="5" max="5" width="1.85546875" style="277" customWidth="1"/>
    <col min="6" max="6" width="11.7109375" style="93" customWidth="1"/>
    <col min="7" max="7" width="1.85546875" style="280" customWidth="1"/>
    <col min="8" max="8" width="11.7109375" style="280" customWidth="1"/>
    <col min="9" max="9" width="4.5703125" style="281" customWidth="1"/>
    <col min="10" max="10" width="11.42578125" style="282"/>
  </cols>
  <sheetData>
    <row r="1" spans="1:10" x14ac:dyDescent="0.25">
      <c r="J1" s="205">
        <v>511</v>
      </c>
    </row>
    <row r="2" spans="1:10" x14ac:dyDescent="0.25">
      <c r="J2" s="206">
        <v>41974</v>
      </c>
    </row>
    <row r="5" spans="1:10" ht="18" x14ac:dyDescent="0.25">
      <c r="B5" s="283" t="s">
        <v>362</v>
      </c>
      <c r="C5" s="283"/>
      <c r="D5" s="283"/>
      <c r="E5" s="283"/>
      <c r="F5" s="283"/>
      <c r="G5" s="283"/>
      <c r="H5" s="283"/>
      <c r="I5" s="283"/>
      <c r="J5" s="283"/>
    </row>
    <row r="7" spans="1:10" x14ac:dyDescent="0.25">
      <c r="A7" s="284" t="s">
        <v>35</v>
      </c>
      <c r="B7" s="81"/>
      <c r="C7" s="208"/>
      <c r="D7" s="285" t="s">
        <v>430</v>
      </c>
      <c r="E7" s="102"/>
      <c r="F7" s="103"/>
      <c r="G7" s="286" t="s">
        <v>431</v>
      </c>
      <c r="H7" s="103"/>
      <c r="I7" s="86"/>
      <c r="J7" s="81"/>
    </row>
    <row r="8" spans="1:10" x14ac:dyDescent="0.25">
      <c r="A8" s="233"/>
      <c r="B8" s="84"/>
      <c r="C8" s="208"/>
      <c r="D8" s="285" t="s">
        <v>432</v>
      </c>
      <c r="E8" s="102"/>
      <c r="F8" s="103"/>
      <c r="G8" s="286" t="s">
        <v>433</v>
      </c>
      <c r="H8" s="103"/>
      <c r="I8" s="86"/>
      <c r="J8" s="84"/>
    </row>
    <row r="9" spans="1:10" ht="15.75" thickBot="1" x14ac:dyDescent="0.3">
      <c r="A9" s="287"/>
      <c r="B9" s="288"/>
      <c r="D9" s="278"/>
      <c r="E9" s="289"/>
      <c r="F9" s="245"/>
      <c r="G9" s="290"/>
      <c r="H9" s="291"/>
      <c r="I9" s="292"/>
      <c r="J9" s="293"/>
    </row>
    <row r="10" spans="1:10" ht="27" thickBot="1" x14ac:dyDescent="0.3">
      <c r="A10"/>
      <c r="B10" s="432" t="s">
        <v>129</v>
      </c>
      <c r="C10" s="433"/>
      <c r="D10" s="434"/>
      <c r="E10" s="161"/>
      <c r="F10" s="218" t="s">
        <v>130</v>
      </c>
      <c r="G10" s="219"/>
      <c r="H10" s="112" t="s">
        <v>131</v>
      </c>
      <c r="I10" s="220"/>
      <c r="J10" s="47"/>
    </row>
    <row r="11" spans="1:10" x14ac:dyDescent="0.25">
      <c r="A11" s="221"/>
      <c r="B11" s="115" t="s">
        <v>2</v>
      </c>
      <c r="C11" s="116" t="s">
        <v>2</v>
      </c>
      <c r="D11" s="116"/>
      <c r="E11" s="117"/>
      <c r="G11" s="118"/>
      <c r="H11" s="121" t="s">
        <v>2</v>
      </c>
      <c r="I11" s="222"/>
      <c r="J11"/>
    </row>
    <row r="12" spans="1:10" x14ac:dyDescent="0.25">
      <c r="A12" s="221"/>
      <c r="B12" s="122">
        <f>COUNT(C13:C394)</f>
        <v>219</v>
      </c>
      <c r="C12" s="276" t="s">
        <v>2</v>
      </c>
      <c r="D12" s="123" t="s">
        <v>4</v>
      </c>
      <c r="E12" s="117"/>
      <c r="F12" s="294" t="s">
        <v>133</v>
      </c>
      <c r="G12" s="118"/>
      <c r="H12" s="122">
        <f>COUNT(H13:H383)</f>
        <v>205</v>
      </c>
      <c r="I12" s="222"/>
      <c r="J12"/>
    </row>
    <row r="13" spans="1:10" x14ac:dyDescent="0.25">
      <c r="A13" s="224"/>
      <c r="B13" s="191" t="s">
        <v>158</v>
      </c>
      <c r="C13" s="192">
        <v>11</v>
      </c>
      <c r="D13" s="130"/>
      <c r="E13" s="295"/>
      <c r="F13" s="170">
        <v>100</v>
      </c>
      <c r="G13" s="173"/>
      <c r="H13" s="172">
        <v>76.119529</v>
      </c>
      <c r="I13" s="296"/>
      <c r="J13" s="177"/>
    </row>
    <row r="14" spans="1:10" x14ac:dyDescent="0.25">
      <c r="A14" s="224"/>
      <c r="B14" s="191" t="s">
        <v>159</v>
      </c>
      <c r="C14" s="192">
        <v>22</v>
      </c>
      <c r="D14" s="130"/>
      <c r="E14" s="295"/>
      <c r="F14" s="170">
        <v>0.12336800000000001</v>
      </c>
      <c r="G14" s="173"/>
      <c r="H14" s="172">
        <v>9.3907000000000004E-2</v>
      </c>
      <c r="I14" s="296"/>
      <c r="J14" s="177"/>
    </row>
    <row r="15" spans="1:10" x14ac:dyDescent="0.25">
      <c r="A15" s="224"/>
      <c r="B15" s="191" t="s">
        <v>160</v>
      </c>
      <c r="C15" s="192">
        <v>23</v>
      </c>
      <c r="D15" s="130"/>
      <c r="E15" s="295"/>
      <c r="F15" s="170">
        <v>5.2499999999999997E-4</v>
      </c>
      <c r="G15" s="173"/>
      <c r="H15" s="172">
        <v>4.0000000000000002E-4</v>
      </c>
      <c r="I15" s="296"/>
      <c r="J15" s="177"/>
    </row>
    <row r="16" spans="1:10" x14ac:dyDescent="0.25">
      <c r="A16" s="224"/>
      <c r="B16" s="191" t="s">
        <v>161</v>
      </c>
      <c r="C16" s="192">
        <v>24</v>
      </c>
      <c r="D16" s="130"/>
      <c r="E16" s="295"/>
      <c r="F16" s="170">
        <v>0.10663400000000001</v>
      </c>
      <c r="G16" s="173"/>
      <c r="H16" s="172">
        <v>8.1169000000000005E-2</v>
      </c>
      <c r="I16" s="296"/>
      <c r="J16" s="177"/>
    </row>
    <row r="17" spans="1:10" x14ac:dyDescent="0.25">
      <c r="A17" s="224"/>
      <c r="B17" s="191" t="s">
        <v>162</v>
      </c>
      <c r="C17" s="192">
        <v>27</v>
      </c>
      <c r="D17" s="130"/>
      <c r="E17" s="295"/>
      <c r="F17" s="170">
        <v>5.2499999999999997E-4</v>
      </c>
      <c r="G17" s="173"/>
      <c r="H17" s="172">
        <v>4.0000000000000002E-4</v>
      </c>
      <c r="I17" s="296"/>
      <c r="J17" s="177"/>
    </row>
    <row r="18" spans="1:10" x14ac:dyDescent="0.25">
      <c r="A18" s="224"/>
      <c r="B18" s="191" t="s">
        <v>163</v>
      </c>
      <c r="C18" s="192">
        <v>29</v>
      </c>
      <c r="D18" s="130"/>
      <c r="E18" s="295"/>
      <c r="F18" s="170">
        <v>0.182032</v>
      </c>
      <c r="G18" s="173"/>
      <c r="H18" s="172">
        <v>0.13856199999999999</v>
      </c>
      <c r="I18" s="296"/>
      <c r="J18" s="177"/>
    </row>
    <row r="19" spans="1:10" x14ac:dyDescent="0.25">
      <c r="A19" s="224"/>
      <c r="B19" s="191" t="s">
        <v>164</v>
      </c>
      <c r="C19" s="192">
        <v>31</v>
      </c>
      <c r="D19" s="130"/>
      <c r="E19" s="295"/>
      <c r="F19" s="170">
        <v>1.7417999999999999E-2</v>
      </c>
      <c r="G19" s="173"/>
      <c r="H19" s="172">
        <v>1.3258000000000001E-2</v>
      </c>
      <c r="I19" s="296"/>
      <c r="J19" s="177"/>
    </row>
    <row r="20" spans="1:10" x14ac:dyDescent="0.25">
      <c r="A20" s="224"/>
      <c r="B20" s="191" t="s">
        <v>165</v>
      </c>
      <c r="C20" s="192">
        <v>32</v>
      </c>
      <c r="D20" s="130"/>
      <c r="E20" s="295"/>
      <c r="F20" s="170">
        <v>5.2499999999999997E-4</v>
      </c>
      <c r="G20" s="173"/>
      <c r="H20" s="172">
        <v>4.0000000000000002E-4</v>
      </c>
      <c r="I20" s="296"/>
      <c r="J20" s="177"/>
    </row>
    <row r="21" spans="1:10" x14ac:dyDescent="0.25">
      <c r="A21" s="224"/>
      <c r="B21" s="191" t="s">
        <v>166</v>
      </c>
      <c r="C21" s="192">
        <v>34</v>
      </c>
      <c r="D21" s="130"/>
      <c r="E21" s="295"/>
      <c r="F21" s="170">
        <v>1.1643220000000001</v>
      </c>
      <c r="G21" s="173"/>
      <c r="H21" s="172">
        <v>0.88627599999999995</v>
      </c>
      <c r="I21" s="296"/>
      <c r="J21" s="177"/>
    </row>
    <row r="22" spans="1:10" x14ac:dyDescent="0.25">
      <c r="A22" s="224"/>
      <c r="B22" s="191" t="s">
        <v>167</v>
      </c>
      <c r="C22" s="192">
        <v>35</v>
      </c>
      <c r="D22" s="130"/>
      <c r="E22" s="295"/>
      <c r="F22" s="170">
        <v>0.47305799999999998</v>
      </c>
      <c r="G22" s="173"/>
      <c r="H22" s="172">
        <v>0.36009000000000002</v>
      </c>
      <c r="I22" s="296"/>
      <c r="J22" s="177"/>
    </row>
    <row r="23" spans="1:10" x14ac:dyDescent="0.25">
      <c r="A23" s="224"/>
      <c r="B23" s="191" t="s">
        <v>168</v>
      </c>
      <c r="C23" s="192">
        <v>36</v>
      </c>
      <c r="D23" s="130"/>
      <c r="E23" s="295"/>
      <c r="F23" s="170">
        <v>1.436709</v>
      </c>
      <c r="G23" s="173"/>
      <c r="H23" s="172">
        <v>1.0936159999999999</v>
      </c>
      <c r="I23" s="296"/>
      <c r="J23" s="177"/>
    </row>
    <row r="24" spans="1:10" x14ac:dyDescent="0.25">
      <c r="A24" s="224"/>
      <c r="B24" s="191" t="s">
        <v>169</v>
      </c>
      <c r="C24" s="192">
        <v>37</v>
      </c>
      <c r="D24" s="130"/>
      <c r="E24" s="295"/>
      <c r="F24" s="170">
        <v>0.2397</v>
      </c>
      <c r="G24" s="173"/>
      <c r="H24" s="172">
        <v>0.18245900000000001</v>
      </c>
      <c r="I24" s="296"/>
      <c r="J24" s="177"/>
    </row>
    <row r="25" spans="1:10" x14ac:dyDescent="0.25">
      <c r="A25" s="224"/>
      <c r="B25" s="191" t="s">
        <v>170</v>
      </c>
      <c r="C25" s="192">
        <v>38</v>
      </c>
      <c r="D25" s="130"/>
      <c r="E25" s="295"/>
      <c r="F25" s="170">
        <v>7.009E-2</v>
      </c>
      <c r="G25" s="173"/>
      <c r="H25" s="172">
        <v>5.3351999999999997E-2</v>
      </c>
      <c r="I25" s="296"/>
      <c r="J25" s="177"/>
    </row>
    <row r="26" spans="1:10" x14ac:dyDescent="0.25">
      <c r="A26" s="224"/>
      <c r="B26" s="191" t="s">
        <v>171</v>
      </c>
      <c r="C26" s="192">
        <v>39</v>
      </c>
      <c r="D26" s="130"/>
      <c r="E26" s="295"/>
      <c r="F26" s="170">
        <v>5.2499999999999997E-4</v>
      </c>
      <c r="G26" s="173"/>
      <c r="H26" s="172">
        <v>4.0000000000000002E-4</v>
      </c>
      <c r="I26" s="296"/>
      <c r="J26" s="177"/>
    </row>
    <row r="27" spans="1:10" x14ac:dyDescent="0.25">
      <c r="A27" s="224"/>
      <c r="B27" s="191" t="s">
        <v>172</v>
      </c>
      <c r="C27" s="192">
        <v>42</v>
      </c>
      <c r="D27" s="130"/>
      <c r="E27" s="295"/>
      <c r="F27" s="170">
        <v>5.2499999999999997E-4</v>
      </c>
      <c r="G27" s="173"/>
      <c r="H27" s="172">
        <v>4.0000000000000002E-4</v>
      </c>
      <c r="I27" s="177"/>
      <c r="J27" s="177"/>
    </row>
    <row r="28" spans="1:10" x14ac:dyDescent="0.25">
      <c r="A28" s="224"/>
      <c r="B28" s="191" t="s">
        <v>173</v>
      </c>
      <c r="C28" s="192">
        <v>43</v>
      </c>
      <c r="D28" s="297"/>
      <c r="E28" s="295"/>
      <c r="F28" s="170">
        <v>0.26994699999999999</v>
      </c>
      <c r="G28" s="173"/>
      <c r="H28" s="172">
        <v>0.205482</v>
      </c>
      <c r="I28" s="296"/>
      <c r="J28" s="177"/>
    </row>
    <row r="29" spans="1:10" x14ac:dyDescent="0.25">
      <c r="A29" s="224"/>
      <c r="B29" s="191" t="s">
        <v>174</v>
      </c>
      <c r="C29" s="192">
        <v>44</v>
      </c>
      <c r="D29" s="130"/>
      <c r="E29" s="295"/>
      <c r="F29" s="170">
        <v>5.2499999999999997E-4</v>
      </c>
      <c r="G29" s="173"/>
      <c r="H29" s="172">
        <v>4.0000000000000002E-4</v>
      </c>
      <c r="I29" s="296"/>
      <c r="J29" s="177"/>
    </row>
    <row r="30" spans="1:10" x14ac:dyDescent="0.25">
      <c r="A30" s="224"/>
      <c r="B30" s="191" t="s">
        <v>175</v>
      </c>
      <c r="C30" s="192">
        <v>45</v>
      </c>
      <c r="D30" s="130"/>
      <c r="E30" s="295"/>
      <c r="F30" s="170">
        <v>0.60621199999999997</v>
      </c>
      <c r="G30" s="173"/>
      <c r="H30" s="172">
        <v>0.46144600000000002</v>
      </c>
      <c r="I30" s="296"/>
      <c r="J30" s="177"/>
    </row>
    <row r="31" spans="1:10" x14ac:dyDescent="0.25">
      <c r="A31" s="224"/>
      <c r="B31" s="191" t="s">
        <v>176</v>
      </c>
      <c r="C31" s="192">
        <v>46</v>
      </c>
      <c r="D31" s="130">
        <v>490</v>
      </c>
      <c r="E31" s="177"/>
      <c r="F31" s="170"/>
      <c r="G31" s="173"/>
      <c r="H31" s="172" t="s">
        <v>136</v>
      </c>
      <c r="I31" s="296"/>
      <c r="J31" s="177"/>
    </row>
    <row r="32" spans="1:10" x14ac:dyDescent="0.25">
      <c r="A32" s="224"/>
      <c r="B32" s="191" t="s">
        <v>177</v>
      </c>
      <c r="C32" s="192">
        <v>47</v>
      </c>
      <c r="D32" s="130"/>
      <c r="E32" s="295"/>
      <c r="F32" s="170">
        <v>0.197021</v>
      </c>
      <c r="G32" s="173"/>
      <c r="H32" s="172">
        <v>0.14997099999999999</v>
      </c>
      <c r="I32" s="296"/>
      <c r="J32" s="177"/>
    </row>
    <row r="33" spans="1:10" x14ac:dyDescent="0.25">
      <c r="A33" s="224"/>
      <c r="B33" s="191" t="s">
        <v>178</v>
      </c>
      <c r="C33" s="192">
        <v>48</v>
      </c>
      <c r="D33" s="130"/>
      <c r="E33" s="177"/>
      <c r="F33" s="170">
        <v>0.31411</v>
      </c>
      <c r="G33" s="173"/>
      <c r="H33" s="172">
        <v>0.23909900000000001</v>
      </c>
      <c r="I33" s="296"/>
      <c r="J33" s="177"/>
    </row>
    <row r="34" spans="1:10" x14ac:dyDescent="0.25">
      <c r="A34" s="224"/>
      <c r="B34" s="191" t="s">
        <v>179</v>
      </c>
      <c r="C34" s="192">
        <v>49</v>
      </c>
      <c r="D34" s="130"/>
      <c r="E34" s="177"/>
      <c r="F34" s="170">
        <v>0.45086799999999999</v>
      </c>
      <c r="G34" s="173"/>
      <c r="H34" s="172">
        <v>0.34319899999999998</v>
      </c>
      <c r="I34" s="296"/>
      <c r="J34" s="177"/>
    </row>
    <row r="35" spans="1:10" x14ac:dyDescent="0.25">
      <c r="A35" s="224"/>
      <c r="B35" s="191" t="s">
        <v>180</v>
      </c>
      <c r="C35" s="192">
        <v>51</v>
      </c>
      <c r="D35" s="130"/>
      <c r="E35" s="295"/>
      <c r="F35" s="170">
        <v>1.3866E-2</v>
      </c>
      <c r="G35" s="173"/>
      <c r="H35" s="172">
        <v>1.0555E-2</v>
      </c>
      <c r="I35" s="177"/>
      <c r="J35" s="177"/>
    </row>
    <row r="36" spans="1:10" x14ac:dyDescent="0.25">
      <c r="A36" s="224"/>
      <c r="B36" s="191" t="s">
        <v>181</v>
      </c>
      <c r="C36" s="192">
        <v>52</v>
      </c>
      <c r="D36" s="130"/>
      <c r="E36" s="177"/>
      <c r="F36" s="170">
        <v>0.37593900000000002</v>
      </c>
      <c r="G36" s="173"/>
      <c r="H36" s="172">
        <v>0.286163</v>
      </c>
      <c r="I36" s="177"/>
      <c r="J36" s="177"/>
    </row>
    <row r="37" spans="1:10" x14ac:dyDescent="0.25">
      <c r="A37" s="224"/>
      <c r="B37" s="191" t="s">
        <v>182</v>
      </c>
      <c r="C37" s="192">
        <v>53</v>
      </c>
      <c r="D37" s="130"/>
      <c r="E37" s="177"/>
      <c r="F37" s="170">
        <v>0.60614199999999996</v>
      </c>
      <c r="G37" s="173"/>
      <c r="H37" s="172">
        <v>0.46139200000000002</v>
      </c>
      <c r="I37" s="296"/>
      <c r="J37" s="177"/>
    </row>
    <row r="38" spans="1:10" x14ac:dyDescent="0.25">
      <c r="A38" s="224"/>
      <c r="B38" s="191" t="s">
        <v>183</v>
      </c>
      <c r="C38" s="192">
        <v>55</v>
      </c>
      <c r="D38" s="130"/>
      <c r="E38" s="177"/>
      <c r="F38" s="170">
        <v>1.1807E-2</v>
      </c>
      <c r="G38" s="173"/>
      <c r="H38" s="172">
        <v>8.9870000000000002E-3</v>
      </c>
      <c r="I38" s="296"/>
      <c r="J38" s="177"/>
    </row>
    <row r="39" spans="1:10" x14ac:dyDescent="0.25">
      <c r="A39" s="224"/>
      <c r="B39" s="191" t="s">
        <v>184</v>
      </c>
      <c r="C39" s="192">
        <v>56</v>
      </c>
      <c r="D39" s="130"/>
      <c r="E39" s="177"/>
      <c r="F39" s="170">
        <v>1.6639999999999999E-3</v>
      </c>
      <c r="G39" s="173"/>
      <c r="H39" s="172">
        <v>1.2669999999999999E-3</v>
      </c>
      <c r="I39" s="177"/>
      <c r="J39" s="177"/>
    </row>
    <row r="40" spans="1:10" x14ac:dyDescent="0.25">
      <c r="A40" s="224"/>
      <c r="B40" s="191" t="s">
        <v>185</v>
      </c>
      <c r="C40" s="192">
        <v>61</v>
      </c>
      <c r="D40" s="130"/>
      <c r="E40" s="295"/>
      <c r="F40" s="170">
        <v>4.2687999999999997E-2</v>
      </c>
      <c r="G40" s="173"/>
      <c r="H40" s="172">
        <v>3.2494000000000002E-2</v>
      </c>
      <c r="I40" s="296"/>
      <c r="J40" s="177"/>
    </row>
    <row r="41" spans="1:10" x14ac:dyDescent="0.25">
      <c r="A41" s="224"/>
      <c r="B41" s="191" t="s">
        <v>186</v>
      </c>
      <c r="C41" s="192">
        <v>62</v>
      </c>
      <c r="D41" s="130"/>
      <c r="E41" s="177"/>
      <c r="F41" s="170">
        <v>0.35868100000000003</v>
      </c>
      <c r="G41" s="173"/>
      <c r="H41" s="172">
        <v>0.27302599999999999</v>
      </c>
      <c r="I41" s="296"/>
      <c r="J41" s="177"/>
    </row>
    <row r="42" spans="1:10" x14ac:dyDescent="0.25">
      <c r="A42" s="224"/>
      <c r="B42" s="191" t="s">
        <v>187</v>
      </c>
      <c r="C42" s="192">
        <v>64</v>
      </c>
      <c r="D42" s="130"/>
      <c r="E42" s="295"/>
      <c r="F42" s="170">
        <v>3.2420000000000001E-3</v>
      </c>
      <c r="G42" s="173"/>
      <c r="H42" s="172">
        <v>2.4680000000000001E-3</v>
      </c>
      <c r="I42" s="296"/>
      <c r="J42" s="177"/>
    </row>
    <row r="43" spans="1:10" x14ac:dyDescent="0.25">
      <c r="A43" s="224"/>
      <c r="B43" s="191" t="s">
        <v>188</v>
      </c>
      <c r="C43" s="192">
        <v>65</v>
      </c>
      <c r="D43" s="130"/>
      <c r="E43" s="177"/>
      <c r="F43" s="170">
        <v>0.216727</v>
      </c>
      <c r="G43" s="173"/>
      <c r="H43" s="172">
        <v>0.16497200000000001</v>
      </c>
      <c r="I43" s="177"/>
      <c r="J43" s="177"/>
    </row>
    <row r="44" spans="1:10" x14ac:dyDescent="0.25">
      <c r="A44" s="224"/>
      <c r="B44" s="191" t="s">
        <v>189</v>
      </c>
      <c r="C44" s="192">
        <v>66</v>
      </c>
      <c r="D44" s="130"/>
      <c r="E44" s="177"/>
      <c r="F44" s="170">
        <v>5.2499999999999997E-4</v>
      </c>
      <c r="G44" s="173"/>
      <c r="H44" s="172">
        <v>4.0000000000000002E-4</v>
      </c>
      <c r="I44" s="296"/>
      <c r="J44" s="177"/>
    </row>
    <row r="45" spans="1:10" x14ac:dyDescent="0.25">
      <c r="A45" s="224"/>
      <c r="B45" s="191" t="s">
        <v>190</v>
      </c>
      <c r="C45" s="192">
        <v>67</v>
      </c>
      <c r="D45" s="130"/>
      <c r="E45" s="295"/>
      <c r="F45" s="170">
        <v>2.2699999999999999E-3</v>
      </c>
      <c r="G45" s="173"/>
      <c r="H45" s="172">
        <v>1.7279999999999999E-3</v>
      </c>
      <c r="I45" s="177"/>
      <c r="J45" s="177"/>
    </row>
    <row r="46" spans="1:10" x14ac:dyDescent="0.25">
      <c r="A46" s="224"/>
      <c r="B46" s="191" t="s">
        <v>191</v>
      </c>
      <c r="C46" s="192">
        <v>69</v>
      </c>
      <c r="D46" s="130"/>
      <c r="E46" s="295"/>
      <c r="F46" s="170">
        <v>1.0297000000000001E-2</v>
      </c>
      <c r="G46" s="173"/>
      <c r="H46" s="172">
        <v>7.8379999999999995E-3</v>
      </c>
      <c r="I46" s="296"/>
      <c r="J46" s="177"/>
    </row>
    <row r="47" spans="1:10" x14ac:dyDescent="0.25">
      <c r="A47" s="224"/>
      <c r="B47" s="191" t="s">
        <v>192</v>
      </c>
      <c r="C47" s="192">
        <v>71</v>
      </c>
      <c r="D47" s="130"/>
      <c r="E47" s="177"/>
      <c r="F47" s="170">
        <v>3.5955000000000001E-2</v>
      </c>
      <c r="G47" s="173"/>
      <c r="H47" s="172">
        <v>2.7369000000000001E-2</v>
      </c>
      <c r="I47" s="177"/>
      <c r="J47" s="177"/>
    </row>
    <row r="48" spans="1:10" x14ac:dyDescent="0.25">
      <c r="A48" s="224"/>
      <c r="B48" s="191" t="s">
        <v>193</v>
      </c>
      <c r="C48" s="192">
        <v>72</v>
      </c>
      <c r="D48" s="130"/>
      <c r="E48" s="295"/>
      <c r="F48" s="170">
        <v>3.8290890000000002</v>
      </c>
      <c r="G48" s="173"/>
      <c r="H48" s="172">
        <v>2.914685</v>
      </c>
      <c r="I48" s="296"/>
      <c r="J48" s="177"/>
    </row>
    <row r="49" spans="1:10" x14ac:dyDescent="0.25">
      <c r="A49" s="224"/>
      <c r="B49" s="191" t="s">
        <v>194</v>
      </c>
      <c r="C49" s="192">
        <v>73</v>
      </c>
      <c r="D49" s="130"/>
      <c r="E49" s="295"/>
      <c r="F49" s="170">
        <v>1.4090999999999999E-2</v>
      </c>
      <c r="G49" s="173"/>
      <c r="H49" s="172">
        <v>1.0725999999999999E-2</v>
      </c>
      <c r="I49" s="177"/>
      <c r="J49" s="177"/>
    </row>
    <row r="50" spans="1:10" x14ac:dyDescent="0.25">
      <c r="A50" s="224"/>
      <c r="B50" s="191" t="s">
        <v>195</v>
      </c>
      <c r="C50" s="192">
        <v>74</v>
      </c>
      <c r="D50" s="130"/>
      <c r="E50" s="295"/>
      <c r="F50" s="170">
        <v>1.4229E-2</v>
      </c>
      <c r="G50" s="173"/>
      <c r="H50" s="172">
        <v>1.0831E-2</v>
      </c>
      <c r="I50" s="177"/>
      <c r="J50" s="177"/>
    </row>
    <row r="51" spans="1:10" x14ac:dyDescent="0.25">
      <c r="A51" s="224"/>
      <c r="B51" s="191" t="s">
        <v>196</v>
      </c>
      <c r="C51" s="192">
        <v>76</v>
      </c>
      <c r="D51" s="130"/>
      <c r="E51" s="295"/>
      <c r="F51" s="170">
        <v>0.68463399999999996</v>
      </c>
      <c r="G51" s="173"/>
      <c r="H51" s="172">
        <v>0.52114000000000005</v>
      </c>
      <c r="I51" s="177"/>
      <c r="J51" s="177"/>
    </row>
    <row r="52" spans="1:10" x14ac:dyDescent="0.25">
      <c r="A52" s="224"/>
      <c r="B52" s="191" t="s">
        <v>197</v>
      </c>
      <c r="C52" s="192">
        <v>78</v>
      </c>
      <c r="D52" s="130">
        <v>490</v>
      </c>
      <c r="E52" s="295"/>
      <c r="F52" s="170"/>
      <c r="G52" s="173"/>
      <c r="H52" s="172" t="s">
        <v>136</v>
      </c>
      <c r="I52" s="296"/>
      <c r="J52" s="177"/>
    </row>
    <row r="53" spans="1:10" x14ac:dyDescent="0.25">
      <c r="A53" s="224"/>
      <c r="B53" s="191" t="s">
        <v>198</v>
      </c>
      <c r="C53" s="192">
        <v>81</v>
      </c>
      <c r="D53" s="130"/>
      <c r="E53" s="177"/>
      <c r="F53" s="170">
        <v>5.2499999999999997E-4</v>
      </c>
      <c r="G53" s="173"/>
      <c r="H53" s="172">
        <v>4.0000000000000002E-4</v>
      </c>
      <c r="I53" s="177"/>
      <c r="J53" s="177"/>
    </row>
    <row r="54" spans="1:10" x14ac:dyDescent="0.25">
      <c r="A54" s="224"/>
      <c r="B54" s="191" t="s">
        <v>199</v>
      </c>
      <c r="C54" s="192">
        <v>82</v>
      </c>
      <c r="D54" s="130"/>
      <c r="E54" s="177"/>
      <c r="F54" s="170">
        <v>1.7157359999999999</v>
      </c>
      <c r="G54" s="173"/>
      <c r="H54" s="172">
        <v>1.3060099999999999</v>
      </c>
      <c r="I54" s="296"/>
      <c r="J54" s="177"/>
    </row>
    <row r="55" spans="1:10" x14ac:dyDescent="0.25">
      <c r="A55" s="224"/>
      <c r="B55" s="191" t="s">
        <v>200</v>
      </c>
      <c r="C55" s="192">
        <v>86</v>
      </c>
      <c r="D55" s="130"/>
      <c r="E55" s="177"/>
      <c r="F55" s="170">
        <v>0.81250299999999998</v>
      </c>
      <c r="G55" s="173"/>
      <c r="H55" s="172">
        <v>0.61847300000000005</v>
      </c>
      <c r="I55" s="177"/>
      <c r="J55" s="177"/>
    </row>
    <row r="56" spans="1:10" x14ac:dyDescent="0.25">
      <c r="A56" s="224"/>
      <c r="B56" s="191" t="s">
        <v>201</v>
      </c>
      <c r="C56" s="192">
        <v>88</v>
      </c>
      <c r="D56" s="130"/>
      <c r="E56" s="295"/>
      <c r="F56" s="170">
        <v>0.55080700000000005</v>
      </c>
      <c r="G56" s="173"/>
      <c r="H56" s="172">
        <v>0.41927199999999998</v>
      </c>
      <c r="I56" s="177"/>
      <c r="J56" s="177"/>
    </row>
    <row r="57" spans="1:10" x14ac:dyDescent="0.25">
      <c r="A57" s="224"/>
      <c r="B57" s="191" t="s">
        <v>202</v>
      </c>
      <c r="C57" s="192">
        <v>89</v>
      </c>
      <c r="D57" s="130"/>
      <c r="E57" s="295"/>
      <c r="F57" s="170">
        <v>0.12065099999999999</v>
      </c>
      <c r="G57" s="173"/>
      <c r="H57" s="172">
        <v>9.1839000000000004E-2</v>
      </c>
      <c r="I57" s="177"/>
      <c r="J57" s="177"/>
    </row>
    <row r="58" spans="1:10" x14ac:dyDescent="0.25">
      <c r="A58" s="224"/>
      <c r="B58" s="191" t="s">
        <v>203</v>
      </c>
      <c r="C58" s="192">
        <v>92</v>
      </c>
      <c r="D58" s="130"/>
      <c r="E58" s="295"/>
      <c r="F58" s="170">
        <v>0.136406</v>
      </c>
      <c r="G58" s="173"/>
      <c r="H58" s="172">
        <v>0.10383199999999999</v>
      </c>
      <c r="I58" s="296"/>
      <c r="J58" s="177"/>
    </row>
    <row r="59" spans="1:10" x14ac:dyDescent="0.25">
      <c r="A59" s="224"/>
      <c r="B59" s="191" t="s">
        <v>204</v>
      </c>
      <c r="C59" s="192">
        <v>93</v>
      </c>
      <c r="D59" s="130"/>
      <c r="E59" s="295"/>
      <c r="F59" s="170">
        <v>0.181426</v>
      </c>
      <c r="G59" s="173"/>
      <c r="H59" s="172">
        <v>0.138101</v>
      </c>
      <c r="I59" s="296"/>
      <c r="J59" s="177"/>
    </row>
    <row r="60" spans="1:10" x14ac:dyDescent="0.25">
      <c r="A60" s="224"/>
      <c r="B60" s="191" t="s">
        <v>205</v>
      </c>
      <c r="C60" s="192">
        <v>94</v>
      </c>
      <c r="D60" s="130"/>
      <c r="E60" s="295"/>
      <c r="F60" s="170">
        <v>0.17060400000000001</v>
      </c>
      <c r="G60" s="173"/>
      <c r="H60" s="172">
        <v>0.12986300000000001</v>
      </c>
      <c r="I60" s="177"/>
      <c r="J60" s="177"/>
    </row>
    <row r="61" spans="1:10" x14ac:dyDescent="0.25">
      <c r="A61" s="224"/>
      <c r="B61" s="191" t="s">
        <v>206</v>
      </c>
      <c r="C61" s="192">
        <v>96</v>
      </c>
      <c r="D61" s="130"/>
      <c r="E61" s="295"/>
      <c r="F61" s="170">
        <v>7.7099999999999998E-3</v>
      </c>
      <c r="G61" s="173"/>
      <c r="H61" s="172">
        <v>5.8690000000000001E-3</v>
      </c>
      <c r="I61" s="177"/>
      <c r="J61" s="177"/>
    </row>
    <row r="62" spans="1:10" x14ac:dyDescent="0.25">
      <c r="A62" s="224"/>
      <c r="B62" s="191" t="s">
        <v>207</v>
      </c>
      <c r="C62" s="192">
        <v>97</v>
      </c>
      <c r="D62" s="130"/>
      <c r="E62" s="177"/>
      <c r="F62" s="170">
        <v>0.10316699999999999</v>
      </c>
      <c r="G62" s="173"/>
      <c r="H62" s="172">
        <v>7.8530000000000003E-2</v>
      </c>
      <c r="I62" s="177"/>
      <c r="J62" s="177"/>
    </row>
    <row r="63" spans="1:10" x14ac:dyDescent="0.25">
      <c r="A63" s="224"/>
      <c r="B63" s="191" t="s">
        <v>208</v>
      </c>
      <c r="C63" s="192">
        <v>101</v>
      </c>
      <c r="D63" s="130"/>
      <c r="E63" s="177"/>
      <c r="F63" s="170">
        <v>5.2499999999999997E-4</v>
      </c>
      <c r="G63" s="173"/>
      <c r="H63" s="172">
        <v>4.0000000000000002E-4</v>
      </c>
      <c r="I63" s="177"/>
      <c r="J63" s="177"/>
    </row>
    <row r="64" spans="1:10" x14ac:dyDescent="0.25">
      <c r="A64" s="224"/>
      <c r="B64" s="191" t="s">
        <v>209</v>
      </c>
      <c r="C64" s="192">
        <v>103</v>
      </c>
      <c r="D64" s="130"/>
      <c r="E64" s="177"/>
      <c r="F64" s="170">
        <v>5.2499999999999997E-4</v>
      </c>
      <c r="G64" s="173"/>
      <c r="H64" s="172">
        <v>4.0000000000000002E-4</v>
      </c>
      <c r="I64" s="177"/>
      <c r="J64" s="177"/>
    </row>
    <row r="65" spans="1:10" x14ac:dyDescent="0.25">
      <c r="A65" s="224"/>
      <c r="B65" s="191" t="s">
        <v>210</v>
      </c>
      <c r="C65" s="192">
        <v>105</v>
      </c>
      <c r="D65" s="130"/>
      <c r="E65" s="177"/>
      <c r="F65" s="170">
        <v>5.1470000000000002E-2</v>
      </c>
      <c r="G65" s="173"/>
      <c r="H65" s="172">
        <v>3.9178999999999999E-2</v>
      </c>
      <c r="I65" s="296"/>
      <c r="J65" s="177"/>
    </row>
    <row r="66" spans="1:10" x14ac:dyDescent="0.25">
      <c r="A66" s="224"/>
      <c r="B66" s="191" t="s">
        <v>211</v>
      </c>
      <c r="C66" s="192">
        <v>106</v>
      </c>
      <c r="D66" s="130"/>
      <c r="E66" s="177"/>
      <c r="F66" s="170">
        <v>5.2499999999999997E-4</v>
      </c>
      <c r="G66" s="173"/>
      <c r="H66" s="172">
        <v>4.0000000000000002E-4</v>
      </c>
      <c r="I66" s="177"/>
      <c r="J66" s="177"/>
    </row>
    <row r="67" spans="1:10" x14ac:dyDescent="0.25">
      <c r="A67" s="224"/>
      <c r="B67" s="191" t="s">
        <v>650</v>
      </c>
      <c r="C67" s="192">
        <v>112</v>
      </c>
      <c r="D67" s="130"/>
      <c r="E67" s="177"/>
      <c r="F67" s="170">
        <v>9.8429999999999993E-3</v>
      </c>
      <c r="G67" s="173"/>
      <c r="H67" s="172">
        <v>7.4920000000000004E-3</v>
      </c>
      <c r="I67" s="296"/>
      <c r="J67" s="177"/>
    </row>
    <row r="68" spans="1:10" x14ac:dyDescent="0.25">
      <c r="A68" s="224"/>
      <c r="B68" s="191" t="s">
        <v>212</v>
      </c>
      <c r="C68" s="192">
        <v>119</v>
      </c>
      <c r="D68" s="130"/>
      <c r="E68" s="177"/>
      <c r="F68" s="170">
        <v>5.2499999999999997E-4</v>
      </c>
      <c r="G68" s="173"/>
      <c r="H68" s="172">
        <v>4.0000000000000002E-4</v>
      </c>
      <c r="I68" s="296"/>
      <c r="J68" s="177"/>
    </row>
    <row r="69" spans="1:10" x14ac:dyDescent="0.25">
      <c r="A69" s="224"/>
      <c r="B69" s="191" t="s">
        <v>213</v>
      </c>
      <c r="C69" s="192">
        <v>122</v>
      </c>
      <c r="D69" s="130"/>
      <c r="E69" s="177"/>
      <c r="F69" s="170">
        <v>5.2499999999999997E-4</v>
      </c>
      <c r="G69" s="173"/>
      <c r="H69" s="172">
        <v>4.0000000000000002E-4</v>
      </c>
      <c r="I69" s="296"/>
      <c r="J69" s="177"/>
    </row>
    <row r="70" spans="1:10" x14ac:dyDescent="0.25">
      <c r="A70" s="224"/>
      <c r="B70" s="191" t="s">
        <v>613</v>
      </c>
      <c r="C70" s="192">
        <v>127</v>
      </c>
      <c r="D70" s="130"/>
      <c r="E70" s="177"/>
      <c r="F70" s="170">
        <v>2.1189999999999998E-3</v>
      </c>
      <c r="G70" s="173"/>
      <c r="H70" s="172">
        <v>1.6130000000000001E-3</v>
      </c>
      <c r="I70" s="177"/>
      <c r="J70" s="177"/>
    </row>
    <row r="71" spans="1:10" x14ac:dyDescent="0.25">
      <c r="A71" s="224"/>
      <c r="B71" s="191" t="s">
        <v>214</v>
      </c>
      <c r="C71" s="192">
        <v>128</v>
      </c>
      <c r="D71" s="130"/>
      <c r="E71" s="177"/>
      <c r="F71" s="170">
        <v>2.686E-3</v>
      </c>
      <c r="G71" s="173"/>
      <c r="H71" s="172">
        <v>2.0449999999999999E-3</v>
      </c>
      <c r="I71" s="296"/>
      <c r="J71" s="177"/>
    </row>
    <row r="72" spans="1:10" x14ac:dyDescent="0.25">
      <c r="A72" s="224"/>
      <c r="B72" s="191" t="s">
        <v>215</v>
      </c>
      <c r="C72" s="192">
        <v>131</v>
      </c>
      <c r="D72" s="130"/>
      <c r="E72" s="177"/>
      <c r="F72" s="170">
        <v>5.2499999999999997E-4</v>
      </c>
      <c r="G72" s="173"/>
      <c r="H72" s="172">
        <v>4.0000000000000002E-4</v>
      </c>
      <c r="I72" s="177"/>
      <c r="J72" s="177"/>
    </row>
    <row r="73" spans="1:10" x14ac:dyDescent="0.25">
      <c r="A73" s="224"/>
      <c r="B73" s="191" t="s">
        <v>216</v>
      </c>
      <c r="C73" s="192">
        <v>132</v>
      </c>
      <c r="D73" s="130"/>
      <c r="E73" s="295"/>
      <c r="F73" s="170">
        <v>5.2499999999999997E-4</v>
      </c>
      <c r="G73" s="173"/>
      <c r="H73" s="172">
        <v>4.0000000000000002E-4</v>
      </c>
      <c r="I73" s="296"/>
      <c r="J73" s="177"/>
    </row>
    <row r="74" spans="1:10" x14ac:dyDescent="0.25">
      <c r="A74" s="224"/>
      <c r="B74" s="191" t="s">
        <v>217</v>
      </c>
      <c r="C74" s="192">
        <v>137</v>
      </c>
      <c r="D74" s="130"/>
      <c r="E74" s="177"/>
      <c r="F74" s="170">
        <v>0.109651</v>
      </c>
      <c r="G74" s="173"/>
      <c r="H74" s="172">
        <v>8.3465999999999999E-2</v>
      </c>
      <c r="I74" s="296"/>
      <c r="J74" s="177"/>
    </row>
    <row r="75" spans="1:10" x14ac:dyDescent="0.25">
      <c r="A75" s="224"/>
      <c r="B75" s="191" t="s">
        <v>614</v>
      </c>
      <c r="C75" s="192">
        <v>138</v>
      </c>
      <c r="D75" s="130"/>
      <c r="E75" s="295"/>
      <c r="F75" s="170">
        <v>9.7210000000000005E-3</v>
      </c>
      <c r="G75" s="173"/>
      <c r="H75" s="172">
        <v>7.4000000000000003E-3</v>
      </c>
      <c r="I75" s="296"/>
      <c r="J75" s="177"/>
    </row>
    <row r="76" spans="1:10" x14ac:dyDescent="0.25">
      <c r="A76" s="224"/>
      <c r="B76" s="191" t="s">
        <v>218</v>
      </c>
      <c r="C76" s="192">
        <v>139</v>
      </c>
      <c r="D76" s="130"/>
      <c r="E76" s="295"/>
      <c r="F76" s="170">
        <v>6.8120000000000003E-3</v>
      </c>
      <c r="G76" s="173"/>
      <c r="H76" s="172">
        <v>5.1850000000000004E-3</v>
      </c>
      <c r="I76" s="296"/>
      <c r="J76" s="177"/>
    </row>
    <row r="77" spans="1:10" x14ac:dyDescent="0.25">
      <c r="A77" s="224"/>
      <c r="B77" s="191" t="s">
        <v>219</v>
      </c>
      <c r="C77" s="192">
        <v>142</v>
      </c>
      <c r="D77" s="130"/>
      <c r="E77" s="177"/>
      <c r="F77" s="170">
        <v>5.2499999999999997E-4</v>
      </c>
      <c r="G77" s="173"/>
      <c r="H77" s="172">
        <v>4.0000000000000002E-4</v>
      </c>
      <c r="I77" s="296"/>
      <c r="J77" s="177"/>
    </row>
    <row r="78" spans="1:10" x14ac:dyDescent="0.25">
      <c r="A78" s="224"/>
      <c r="B78" s="191" t="s">
        <v>220</v>
      </c>
      <c r="C78" s="192">
        <v>143</v>
      </c>
      <c r="D78" s="130"/>
      <c r="E78" s="295"/>
      <c r="F78" s="170">
        <v>5.2499999999999997E-4</v>
      </c>
      <c r="G78" s="173"/>
      <c r="H78" s="172">
        <v>4.0000000000000002E-4</v>
      </c>
      <c r="I78" s="177"/>
      <c r="J78" s="177"/>
    </row>
    <row r="79" spans="1:10" x14ac:dyDescent="0.25">
      <c r="A79" s="224"/>
      <c r="B79" s="191" t="s">
        <v>221</v>
      </c>
      <c r="C79" s="192">
        <v>146</v>
      </c>
      <c r="D79" s="130"/>
      <c r="E79" s="295"/>
      <c r="F79" s="170">
        <v>0.17976500000000001</v>
      </c>
      <c r="G79" s="173"/>
      <c r="H79" s="172">
        <v>0.13683600000000001</v>
      </c>
      <c r="I79" s="296"/>
      <c r="J79" s="177"/>
    </row>
    <row r="80" spans="1:10" x14ac:dyDescent="0.25">
      <c r="A80" s="224"/>
      <c r="B80" s="191" t="s">
        <v>222</v>
      </c>
      <c r="C80" s="192">
        <v>149</v>
      </c>
      <c r="D80" s="130"/>
      <c r="E80" s="177"/>
      <c r="F80" s="170">
        <v>1.4078E-2</v>
      </c>
      <c r="G80" s="173"/>
      <c r="H80" s="172">
        <v>1.0716E-2</v>
      </c>
      <c r="I80" s="177"/>
      <c r="J80" s="177"/>
    </row>
    <row r="81" spans="1:10" x14ac:dyDescent="0.25">
      <c r="A81" s="224"/>
      <c r="B81" s="167" t="s">
        <v>137</v>
      </c>
      <c r="C81" s="129">
        <v>150</v>
      </c>
      <c r="D81" s="130">
        <v>157</v>
      </c>
      <c r="E81" s="295"/>
      <c r="F81" s="170" t="s">
        <v>136</v>
      </c>
      <c r="G81" s="173"/>
      <c r="H81" s="172" t="s">
        <v>136</v>
      </c>
      <c r="I81" s="296"/>
      <c r="J81" s="177"/>
    </row>
    <row r="82" spans="1:10" x14ac:dyDescent="0.25">
      <c r="A82" s="224"/>
      <c r="B82" s="191" t="s">
        <v>223</v>
      </c>
      <c r="C82" s="192">
        <v>151</v>
      </c>
      <c r="D82" s="130"/>
      <c r="E82" s="295"/>
      <c r="F82" s="170">
        <v>0.17166300000000001</v>
      </c>
      <c r="G82" s="173"/>
      <c r="H82" s="172">
        <v>0.13066900000000001</v>
      </c>
      <c r="I82" s="177"/>
      <c r="J82" s="177"/>
    </row>
    <row r="83" spans="1:10" x14ac:dyDescent="0.25">
      <c r="A83" s="224"/>
      <c r="B83" s="191" t="s">
        <v>453</v>
      </c>
      <c r="C83" s="192">
        <v>153</v>
      </c>
      <c r="D83" s="130"/>
      <c r="E83" s="295"/>
      <c r="F83" s="170">
        <v>0.157359</v>
      </c>
      <c r="G83" s="173"/>
      <c r="H83" s="172">
        <v>0.119781</v>
      </c>
      <c r="I83" s="296"/>
      <c r="J83" s="177"/>
    </row>
    <row r="84" spans="1:10" x14ac:dyDescent="0.25">
      <c r="A84" s="224"/>
      <c r="B84" s="191" t="s">
        <v>224</v>
      </c>
      <c r="C84" s="192">
        <v>154</v>
      </c>
      <c r="D84" s="130"/>
      <c r="E84" s="295"/>
      <c r="F84" s="170">
        <v>2.1193E-2</v>
      </c>
      <c r="G84" s="173"/>
      <c r="H84" s="172">
        <v>1.6132000000000001E-2</v>
      </c>
      <c r="I84" s="296"/>
      <c r="J84" s="177"/>
    </row>
    <row r="85" spans="1:10" x14ac:dyDescent="0.25">
      <c r="A85" s="224"/>
      <c r="B85" s="191" t="s">
        <v>225</v>
      </c>
      <c r="C85" s="192">
        <v>155</v>
      </c>
      <c r="D85" s="130"/>
      <c r="E85" s="177"/>
      <c r="F85" s="170">
        <v>6.6610000000000003E-3</v>
      </c>
      <c r="G85" s="173"/>
      <c r="H85" s="172">
        <v>5.0699999999999999E-3</v>
      </c>
      <c r="I85" s="296"/>
      <c r="J85" s="177"/>
    </row>
    <row r="86" spans="1:10" x14ac:dyDescent="0.25">
      <c r="A86" s="224"/>
      <c r="B86" s="191" t="s">
        <v>226</v>
      </c>
      <c r="C86" s="192">
        <v>156</v>
      </c>
      <c r="D86" s="130"/>
      <c r="E86" s="295"/>
      <c r="F86" s="170">
        <v>5.2499999999999997E-4</v>
      </c>
      <c r="G86" s="173"/>
      <c r="H86" s="172">
        <v>4.0000000000000002E-4</v>
      </c>
      <c r="I86" s="296"/>
      <c r="J86" s="177"/>
    </row>
    <row r="87" spans="1:10" x14ac:dyDescent="0.25">
      <c r="A87" s="224"/>
      <c r="B87" s="191" t="s">
        <v>227</v>
      </c>
      <c r="C87" s="192">
        <v>157</v>
      </c>
      <c r="D87" s="130"/>
      <c r="E87" s="177"/>
      <c r="F87" s="170">
        <v>5.2499999999999997E-4</v>
      </c>
      <c r="G87" s="173"/>
      <c r="H87" s="172">
        <v>4.0000000000000002E-4</v>
      </c>
      <c r="I87" s="296"/>
      <c r="J87" s="177"/>
    </row>
    <row r="88" spans="1:10" x14ac:dyDescent="0.25">
      <c r="A88" s="224"/>
      <c r="B88" s="191" t="s">
        <v>228</v>
      </c>
      <c r="C88" s="192">
        <v>158</v>
      </c>
      <c r="D88" s="130"/>
      <c r="E88" s="177"/>
      <c r="F88" s="170">
        <v>5.2499999999999997E-4</v>
      </c>
      <c r="G88" s="173"/>
      <c r="H88" s="172">
        <v>4.0000000000000002E-4</v>
      </c>
      <c r="I88" s="177"/>
      <c r="J88" s="177"/>
    </row>
    <row r="89" spans="1:10" x14ac:dyDescent="0.25">
      <c r="A89" s="224"/>
      <c r="B89" s="191" t="s">
        <v>229</v>
      </c>
      <c r="C89" s="192">
        <v>164</v>
      </c>
      <c r="D89" s="130">
        <v>490</v>
      </c>
      <c r="E89" s="295"/>
      <c r="F89" s="170" t="s">
        <v>136</v>
      </c>
      <c r="G89" s="173"/>
      <c r="H89" s="172" t="s">
        <v>136</v>
      </c>
      <c r="I89" s="296"/>
      <c r="J89" s="177"/>
    </row>
    <row r="90" spans="1:10" x14ac:dyDescent="0.25">
      <c r="A90" s="224"/>
      <c r="B90" s="191" t="s">
        <v>230</v>
      </c>
      <c r="C90" s="192">
        <v>165</v>
      </c>
      <c r="D90" s="130">
        <v>490</v>
      </c>
      <c r="E90" s="295"/>
      <c r="F90" s="170"/>
      <c r="G90" s="173"/>
      <c r="H90" s="172" t="s">
        <v>136</v>
      </c>
      <c r="I90" s="296"/>
      <c r="J90" s="177"/>
    </row>
    <row r="91" spans="1:10" x14ac:dyDescent="0.25">
      <c r="A91" s="224"/>
      <c r="B91" s="191" t="s">
        <v>231</v>
      </c>
      <c r="C91" s="192">
        <v>179</v>
      </c>
      <c r="D91" s="130"/>
      <c r="E91" s="177"/>
      <c r="F91" s="170">
        <v>5.2499999999999997E-4</v>
      </c>
      <c r="G91" s="173"/>
      <c r="H91" s="172">
        <v>4.0000000000000002E-4</v>
      </c>
      <c r="I91" s="296"/>
      <c r="J91" s="177"/>
    </row>
    <row r="92" spans="1:10" x14ac:dyDescent="0.25">
      <c r="A92" s="224"/>
      <c r="B92" s="191" t="s">
        <v>233</v>
      </c>
      <c r="C92" s="192">
        <v>181</v>
      </c>
      <c r="D92" s="130"/>
      <c r="E92" s="177"/>
      <c r="F92" s="170">
        <v>5.2499999999999997E-4</v>
      </c>
      <c r="G92" s="173"/>
      <c r="H92" s="172">
        <v>4.0000000000000002E-4</v>
      </c>
      <c r="I92" s="296"/>
      <c r="J92" s="177"/>
    </row>
    <row r="93" spans="1:10" x14ac:dyDescent="0.25">
      <c r="A93" s="224"/>
      <c r="B93" s="191" t="s">
        <v>234</v>
      </c>
      <c r="C93" s="192">
        <v>182</v>
      </c>
      <c r="D93" s="130"/>
      <c r="E93" s="295"/>
      <c r="F93" s="170">
        <v>5.2499999999999997E-4</v>
      </c>
      <c r="G93" s="173"/>
      <c r="H93" s="172">
        <v>4.0000000000000002E-4</v>
      </c>
      <c r="I93" s="177"/>
      <c r="J93" s="177"/>
    </row>
    <row r="94" spans="1:10" x14ac:dyDescent="0.25">
      <c r="A94" s="224"/>
      <c r="B94" s="191" t="s">
        <v>235</v>
      </c>
      <c r="C94" s="192">
        <v>183</v>
      </c>
      <c r="D94" s="130"/>
      <c r="E94" s="177"/>
      <c r="F94" s="170">
        <v>5.2499999999999997E-4</v>
      </c>
      <c r="G94" s="173"/>
      <c r="H94" s="172">
        <v>4.0000000000000002E-4</v>
      </c>
      <c r="I94" s="296"/>
      <c r="J94" s="177"/>
    </row>
    <row r="95" spans="1:10" x14ac:dyDescent="0.25">
      <c r="A95" s="224"/>
      <c r="B95" s="191" t="s">
        <v>236</v>
      </c>
      <c r="C95" s="192">
        <v>184</v>
      </c>
      <c r="D95" s="130"/>
      <c r="E95" s="295"/>
      <c r="F95" s="170">
        <v>2.0437E-2</v>
      </c>
      <c r="G95" s="173"/>
      <c r="H95" s="172">
        <v>1.5557E-2</v>
      </c>
      <c r="I95" s="296"/>
      <c r="J95" s="177"/>
    </row>
    <row r="96" spans="1:10" x14ac:dyDescent="0.25">
      <c r="A96" s="224"/>
      <c r="B96" s="191" t="s">
        <v>237</v>
      </c>
      <c r="C96" s="192">
        <v>185</v>
      </c>
      <c r="D96" s="130"/>
      <c r="E96" s="177"/>
      <c r="F96" s="170">
        <v>0.36550300000000002</v>
      </c>
      <c r="G96" s="173"/>
      <c r="H96" s="172">
        <v>0.27821899999999999</v>
      </c>
      <c r="I96" s="296"/>
      <c r="J96" s="177"/>
    </row>
    <row r="97" spans="1:10" x14ac:dyDescent="0.25">
      <c r="A97" s="224"/>
      <c r="B97" s="191" t="s">
        <v>238</v>
      </c>
      <c r="C97" s="192">
        <v>186</v>
      </c>
      <c r="D97" s="130"/>
      <c r="E97" s="295"/>
      <c r="F97" s="170">
        <v>5.2499999999999997E-4</v>
      </c>
      <c r="G97" s="173"/>
      <c r="H97" s="172">
        <v>4.0000000000000002E-4</v>
      </c>
      <c r="I97" s="296"/>
      <c r="J97" s="177"/>
    </row>
    <row r="98" spans="1:10" x14ac:dyDescent="0.25">
      <c r="A98" s="224"/>
      <c r="B98" s="191" t="s">
        <v>239</v>
      </c>
      <c r="C98" s="192">
        <v>189</v>
      </c>
      <c r="D98" s="130"/>
      <c r="E98" s="177"/>
      <c r="F98" s="170">
        <v>3.7100000000000002E-3</v>
      </c>
      <c r="G98" s="173"/>
      <c r="H98" s="172">
        <v>2.8240000000000001E-3</v>
      </c>
      <c r="I98" s="296"/>
      <c r="J98" s="177"/>
    </row>
    <row r="99" spans="1:10" x14ac:dyDescent="0.25">
      <c r="A99" s="224"/>
      <c r="B99" s="191" t="s">
        <v>240</v>
      </c>
      <c r="C99" s="192">
        <v>191</v>
      </c>
      <c r="D99" s="130"/>
      <c r="E99" s="177"/>
      <c r="F99" s="170">
        <v>5.2499999999999997E-4</v>
      </c>
      <c r="G99" s="173"/>
      <c r="H99" s="172">
        <v>4.0000000000000002E-4</v>
      </c>
      <c r="I99" s="177"/>
      <c r="J99" s="177"/>
    </row>
    <row r="100" spans="1:10" x14ac:dyDescent="0.25">
      <c r="A100" s="224"/>
      <c r="B100" s="191" t="s">
        <v>241</v>
      </c>
      <c r="C100" s="192">
        <v>192</v>
      </c>
      <c r="D100" s="130"/>
      <c r="E100" s="295"/>
      <c r="F100" s="170">
        <v>5.2499999999999997E-4</v>
      </c>
      <c r="G100" s="173"/>
      <c r="H100" s="172">
        <v>4.0000000000000002E-4</v>
      </c>
      <c r="I100" s="177"/>
      <c r="J100" s="177"/>
    </row>
    <row r="101" spans="1:10" x14ac:dyDescent="0.25">
      <c r="A101" s="224"/>
      <c r="B101" s="191" t="s">
        <v>242</v>
      </c>
      <c r="C101" s="192">
        <v>193</v>
      </c>
      <c r="D101" s="130"/>
      <c r="E101" s="177"/>
      <c r="F101" s="170">
        <v>5.2499999999999997E-4</v>
      </c>
      <c r="G101" s="173"/>
      <c r="H101" s="172">
        <v>4.0000000000000002E-4</v>
      </c>
      <c r="I101" s="177"/>
      <c r="J101" s="177"/>
    </row>
    <row r="102" spans="1:10" x14ac:dyDescent="0.25">
      <c r="A102" s="224"/>
      <c r="B102" s="191" t="s">
        <v>243</v>
      </c>
      <c r="C102" s="192">
        <v>194</v>
      </c>
      <c r="D102" s="130">
        <v>490</v>
      </c>
      <c r="E102" s="295"/>
      <c r="F102" s="170"/>
      <c r="G102" s="173"/>
      <c r="H102" s="172" t="s">
        <v>136</v>
      </c>
      <c r="I102" s="296"/>
      <c r="J102" s="177"/>
    </row>
    <row r="103" spans="1:10" x14ac:dyDescent="0.25">
      <c r="A103" s="224"/>
      <c r="B103" s="191" t="s">
        <v>244</v>
      </c>
      <c r="C103" s="192">
        <v>195</v>
      </c>
      <c r="D103" s="130"/>
      <c r="E103" s="295"/>
      <c r="F103" s="170">
        <v>7.6000000000000004E-4</v>
      </c>
      <c r="G103" s="173"/>
      <c r="H103" s="172">
        <v>5.7899999999999998E-4</v>
      </c>
      <c r="I103" s="296"/>
      <c r="J103" s="177"/>
    </row>
    <row r="104" spans="1:10" x14ac:dyDescent="0.25">
      <c r="A104" s="224"/>
      <c r="B104" s="191" t="s">
        <v>245</v>
      </c>
      <c r="C104" s="192">
        <v>196</v>
      </c>
      <c r="D104" s="130"/>
      <c r="E104" s="177"/>
      <c r="F104" s="170">
        <v>5.2499999999999997E-4</v>
      </c>
      <c r="G104" s="173"/>
      <c r="H104" s="172">
        <v>4.0000000000000002E-4</v>
      </c>
      <c r="I104" s="296"/>
      <c r="J104" s="177"/>
    </row>
    <row r="105" spans="1:10" x14ac:dyDescent="0.25">
      <c r="A105" s="224"/>
      <c r="B105" s="191" t="s">
        <v>246</v>
      </c>
      <c r="C105" s="192">
        <v>199</v>
      </c>
      <c r="D105" s="130"/>
      <c r="E105" s="295"/>
      <c r="F105" s="170">
        <v>5.2499999999999997E-4</v>
      </c>
      <c r="G105" s="173"/>
      <c r="H105" s="172">
        <v>4.0000000000000002E-4</v>
      </c>
      <c r="I105" s="177"/>
      <c r="J105" s="177"/>
    </row>
    <row r="106" spans="1:10" x14ac:dyDescent="0.25">
      <c r="A106" s="224"/>
      <c r="B106" s="191" t="s">
        <v>247</v>
      </c>
      <c r="C106" s="192">
        <v>204</v>
      </c>
      <c r="D106" s="130">
        <v>490</v>
      </c>
      <c r="E106" s="295"/>
      <c r="F106" s="170"/>
      <c r="G106" s="173"/>
      <c r="H106" s="172" t="s">
        <v>136</v>
      </c>
      <c r="I106" s="296"/>
      <c r="J106" s="177"/>
    </row>
    <row r="107" spans="1:10" x14ac:dyDescent="0.25">
      <c r="A107" s="224"/>
      <c r="B107" s="191" t="s">
        <v>248</v>
      </c>
      <c r="C107" s="192">
        <v>209</v>
      </c>
      <c r="D107" s="130"/>
      <c r="E107" s="295"/>
      <c r="F107" s="170">
        <v>3.2153000000000001E-2</v>
      </c>
      <c r="G107" s="173"/>
      <c r="H107" s="172">
        <v>2.4475E-2</v>
      </c>
      <c r="I107" s="296"/>
      <c r="J107" s="177"/>
    </row>
    <row r="108" spans="1:10" x14ac:dyDescent="0.25">
      <c r="A108" s="224"/>
      <c r="B108" s="191" t="s">
        <v>249</v>
      </c>
      <c r="C108" s="192">
        <v>211</v>
      </c>
      <c r="D108" s="130"/>
      <c r="E108" s="295"/>
      <c r="F108" s="170">
        <v>2.493E-3</v>
      </c>
      <c r="G108" s="173"/>
      <c r="H108" s="172">
        <v>1.8979999999999999E-3</v>
      </c>
      <c r="I108" s="177"/>
      <c r="J108" s="177"/>
    </row>
    <row r="109" spans="1:10" x14ac:dyDescent="0.25">
      <c r="A109" s="224"/>
      <c r="B109" s="191" t="s">
        <v>250</v>
      </c>
      <c r="C109" s="192">
        <v>212</v>
      </c>
      <c r="D109" s="130"/>
      <c r="E109" s="295"/>
      <c r="F109" s="170">
        <v>2.493E-3</v>
      </c>
      <c r="G109" s="173"/>
      <c r="H109" s="172">
        <v>1.8979999999999999E-3</v>
      </c>
      <c r="I109" s="177"/>
      <c r="J109" s="177"/>
    </row>
    <row r="110" spans="1:10" x14ac:dyDescent="0.25">
      <c r="A110" s="224"/>
      <c r="B110" s="191" t="s">
        <v>251</v>
      </c>
      <c r="C110" s="192">
        <v>214</v>
      </c>
      <c r="D110" s="130"/>
      <c r="E110" s="177"/>
      <c r="F110" s="170">
        <v>4.9870000000000001E-3</v>
      </c>
      <c r="G110" s="173"/>
      <c r="H110" s="172">
        <v>3.7959999999999999E-3</v>
      </c>
      <c r="I110" s="177"/>
      <c r="J110" s="177"/>
    </row>
    <row r="111" spans="1:10" x14ac:dyDescent="0.25">
      <c r="A111" s="224"/>
      <c r="B111" s="191" t="s">
        <v>252</v>
      </c>
      <c r="C111" s="129">
        <v>227</v>
      </c>
      <c r="D111" s="130"/>
      <c r="E111" s="295"/>
      <c r="F111" s="170">
        <v>5.2499999999999997E-4</v>
      </c>
      <c r="G111" s="173"/>
      <c r="H111" s="172">
        <v>4.0000000000000002E-4</v>
      </c>
      <c r="I111" s="177"/>
      <c r="J111" s="177"/>
    </row>
    <row r="112" spans="1:10" x14ac:dyDescent="0.25">
      <c r="A112" s="224"/>
      <c r="B112" s="191" t="s">
        <v>253</v>
      </c>
      <c r="C112" s="192">
        <v>232</v>
      </c>
      <c r="D112" s="130"/>
      <c r="E112" s="295"/>
      <c r="F112" s="170">
        <v>5.2499999999999997E-4</v>
      </c>
      <c r="G112" s="173"/>
      <c r="H112" s="172">
        <v>4.0000000000000002E-4</v>
      </c>
      <c r="I112" s="177"/>
      <c r="J112" s="177"/>
    </row>
    <row r="113" spans="1:10" x14ac:dyDescent="0.25">
      <c r="A113" s="224"/>
      <c r="B113" s="191" t="s">
        <v>254</v>
      </c>
      <c r="C113" s="192">
        <v>250</v>
      </c>
      <c r="D113" s="130"/>
      <c r="E113" s="177"/>
      <c r="F113" s="170">
        <v>9.8429999999999993E-3</v>
      </c>
      <c r="G113" s="173"/>
      <c r="H113" s="172">
        <v>7.4920000000000004E-3</v>
      </c>
      <c r="I113" s="177"/>
      <c r="J113" s="177"/>
    </row>
    <row r="114" spans="1:10" x14ac:dyDescent="0.25">
      <c r="A114" s="224"/>
      <c r="B114" s="191" t="s">
        <v>255</v>
      </c>
      <c r="C114" s="192">
        <v>254</v>
      </c>
      <c r="D114" s="130"/>
      <c r="E114" s="296"/>
      <c r="F114" s="170">
        <v>7.4799999999999997E-3</v>
      </c>
      <c r="G114" s="173"/>
      <c r="H114" s="172">
        <v>5.6940000000000003E-3</v>
      </c>
      <c r="I114" s="177"/>
      <c r="J114" s="177"/>
    </row>
    <row r="115" spans="1:10" x14ac:dyDescent="0.25">
      <c r="A115" s="224"/>
      <c r="B115" s="191" t="s">
        <v>256</v>
      </c>
      <c r="C115" s="192">
        <v>256</v>
      </c>
      <c r="D115" s="130"/>
      <c r="E115" s="177"/>
      <c r="F115" s="170">
        <v>5.2499999999999997E-4</v>
      </c>
      <c r="G115" s="173"/>
      <c r="H115" s="172">
        <v>4.0000000000000002E-4</v>
      </c>
      <c r="I115" s="177"/>
      <c r="J115" s="177"/>
    </row>
    <row r="116" spans="1:10" x14ac:dyDescent="0.25">
      <c r="A116" s="224"/>
      <c r="B116" s="191" t="s">
        <v>257</v>
      </c>
      <c r="C116" s="192">
        <v>262</v>
      </c>
      <c r="D116" s="130"/>
      <c r="E116" s="295"/>
      <c r="F116" s="170">
        <v>3.2153000000000001E-2</v>
      </c>
      <c r="G116" s="173"/>
      <c r="H116" s="172">
        <v>2.4475E-2</v>
      </c>
      <c r="I116" s="296"/>
      <c r="J116" s="177"/>
    </row>
    <row r="117" spans="1:10" x14ac:dyDescent="0.25">
      <c r="A117" s="224"/>
      <c r="B117" s="191" t="s">
        <v>139</v>
      </c>
      <c r="C117" s="192">
        <v>263</v>
      </c>
      <c r="D117" s="130"/>
      <c r="E117" s="177"/>
      <c r="F117" s="170">
        <v>2.493E-3</v>
      </c>
      <c r="G117" s="173"/>
      <c r="H117" s="172">
        <v>1.8979999999999999E-3</v>
      </c>
      <c r="I117" s="177"/>
      <c r="J117" s="177"/>
    </row>
    <row r="118" spans="1:10" x14ac:dyDescent="0.25">
      <c r="A118" s="224"/>
      <c r="B118" s="191" t="s">
        <v>258</v>
      </c>
      <c r="C118" s="192">
        <v>269</v>
      </c>
      <c r="D118" s="130"/>
      <c r="E118" s="295"/>
      <c r="F118" s="170">
        <v>1.6565E-2</v>
      </c>
      <c r="G118" s="173"/>
      <c r="H118" s="172">
        <v>1.2609E-2</v>
      </c>
      <c r="I118" s="296"/>
      <c r="J118" s="177"/>
    </row>
    <row r="119" spans="1:10" x14ac:dyDescent="0.25">
      <c r="A119" s="224"/>
      <c r="B119" s="191" t="s">
        <v>259</v>
      </c>
      <c r="C119" s="192">
        <v>270</v>
      </c>
      <c r="D119" s="130"/>
      <c r="E119" s="177"/>
      <c r="F119" s="170">
        <v>2.493E-3</v>
      </c>
      <c r="G119" s="173"/>
      <c r="H119" s="172">
        <v>1.8979999999999999E-3</v>
      </c>
      <c r="I119" s="296"/>
      <c r="J119" s="177"/>
    </row>
    <row r="120" spans="1:10" x14ac:dyDescent="0.25">
      <c r="A120" s="224"/>
      <c r="B120" s="191" t="s">
        <v>651</v>
      </c>
      <c r="C120" s="192">
        <v>277</v>
      </c>
      <c r="D120" s="130"/>
      <c r="E120" s="295"/>
      <c r="F120" s="170">
        <v>5.2499999999999997E-4</v>
      </c>
      <c r="G120" s="173"/>
      <c r="H120" s="172">
        <v>4.0000000000000002E-4</v>
      </c>
      <c r="I120" s="177"/>
      <c r="J120" s="177"/>
    </row>
    <row r="121" spans="1:10" x14ac:dyDescent="0.25">
      <c r="A121" s="224"/>
      <c r="B121" s="191" t="s">
        <v>260</v>
      </c>
      <c r="C121" s="192">
        <v>280</v>
      </c>
      <c r="D121" s="130"/>
      <c r="E121" s="177"/>
      <c r="F121" s="170">
        <v>4.9870000000000001E-3</v>
      </c>
      <c r="G121" s="173"/>
      <c r="H121" s="172">
        <v>3.7959999999999999E-3</v>
      </c>
      <c r="I121" s="177"/>
      <c r="J121" s="177"/>
    </row>
    <row r="122" spans="1:10" x14ac:dyDescent="0.25">
      <c r="A122" s="224"/>
      <c r="B122" s="191" t="s">
        <v>261</v>
      </c>
      <c r="C122" s="192">
        <v>290</v>
      </c>
      <c r="D122" s="130"/>
      <c r="E122" s="295"/>
      <c r="F122" s="170">
        <v>5.2499999999999997E-4</v>
      </c>
      <c r="G122" s="173"/>
      <c r="H122" s="172">
        <v>4.0000000000000002E-4</v>
      </c>
      <c r="I122" s="296"/>
      <c r="J122" s="177"/>
    </row>
    <row r="123" spans="1:10" x14ac:dyDescent="0.25">
      <c r="A123" s="224"/>
      <c r="B123" s="191" t="s">
        <v>262</v>
      </c>
      <c r="C123" s="192">
        <v>307</v>
      </c>
      <c r="D123" s="130"/>
      <c r="E123" s="295"/>
      <c r="F123" s="170">
        <v>4.2125999999999997E-2</v>
      </c>
      <c r="G123" s="173"/>
      <c r="H123" s="172">
        <v>3.2065999999999997E-2</v>
      </c>
      <c r="I123" s="296"/>
      <c r="J123" s="177"/>
    </row>
    <row r="124" spans="1:10" x14ac:dyDescent="0.25">
      <c r="A124" s="224"/>
      <c r="B124" s="191" t="s">
        <v>263</v>
      </c>
      <c r="C124" s="192">
        <v>310</v>
      </c>
      <c r="D124" s="130"/>
      <c r="E124" s="177"/>
      <c r="F124" s="170">
        <v>5.2499999999999997E-4</v>
      </c>
      <c r="G124" s="173"/>
      <c r="H124" s="172">
        <v>4.0000000000000002E-4</v>
      </c>
      <c r="I124" s="296"/>
      <c r="J124" s="177"/>
    </row>
    <row r="125" spans="1:10" x14ac:dyDescent="0.25">
      <c r="A125" s="224"/>
      <c r="B125" s="191" t="s">
        <v>264</v>
      </c>
      <c r="C125" s="192">
        <v>319</v>
      </c>
      <c r="D125" s="130"/>
      <c r="E125" s="295"/>
      <c r="F125" s="170">
        <v>4.9870000000000001E-3</v>
      </c>
      <c r="G125" s="173"/>
      <c r="H125" s="172">
        <v>3.7959999999999999E-3</v>
      </c>
      <c r="I125" s="296"/>
      <c r="J125" s="177"/>
    </row>
    <row r="126" spans="1:10" x14ac:dyDescent="0.25">
      <c r="A126" s="224"/>
      <c r="B126" s="191" t="s">
        <v>265</v>
      </c>
      <c r="C126" s="192">
        <v>332</v>
      </c>
      <c r="D126" s="130"/>
      <c r="E126" s="295"/>
      <c r="F126" s="170">
        <v>5.2499999999999997E-4</v>
      </c>
      <c r="G126" s="173"/>
      <c r="H126" s="172">
        <v>4.0000000000000002E-4</v>
      </c>
      <c r="I126" s="177"/>
      <c r="J126" s="177"/>
    </row>
    <row r="127" spans="1:10" x14ac:dyDescent="0.25">
      <c r="A127" s="224"/>
      <c r="B127" s="191" t="s">
        <v>266</v>
      </c>
      <c r="C127" s="192">
        <v>344</v>
      </c>
      <c r="D127" s="130"/>
      <c r="E127" s="295"/>
      <c r="F127" s="170">
        <v>5.2499999999999997E-4</v>
      </c>
      <c r="G127" s="173"/>
      <c r="H127" s="172">
        <v>4.0000000000000002E-4</v>
      </c>
      <c r="I127" s="177"/>
      <c r="J127" s="177"/>
    </row>
    <row r="128" spans="1:10" x14ac:dyDescent="0.25">
      <c r="A128" s="224"/>
      <c r="B128" s="191" t="s">
        <v>267</v>
      </c>
      <c r="C128" s="192">
        <v>347</v>
      </c>
      <c r="D128" s="130"/>
      <c r="E128" s="177"/>
      <c r="F128" s="170">
        <v>5.2499999999999997E-4</v>
      </c>
      <c r="G128" s="173"/>
      <c r="H128" s="172">
        <v>4.0000000000000002E-4</v>
      </c>
      <c r="I128" s="177"/>
      <c r="J128" s="177"/>
    </row>
    <row r="129" spans="1:10" x14ac:dyDescent="0.25">
      <c r="A129" s="224"/>
      <c r="B129" s="191" t="s">
        <v>268</v>
      </c>
      <c r="C129" s="192">
        <v>353</v>
      </c>
      <c r="D129" s="130"/>
      <c r="E129" s="295"/>
      <c r="F129" s="170">
        <v>1.1354E-2</v>
      </c>
      <c r="G129" s="173"/>
      <c r="H129" s="172">
        <v>8.6429999999999996E-3</v>
      </c>
      <c r="I129" s="177"/>
      <c r="J129" s="177"/>
    </row>
    <row r="130" spans="1:10" x14ac:dyDescent="0.25">
      <c r="A130" s="224"/>
      <c r="B130" s="191" t="s">
        <v>269</v>
      </c>
      <c r="C130" s="192">
        <v>354</v>
      </c>
      <c r="D130" s="130"/>
      <c r="E130" s="177"/>
      <c r="F130" s="170">
        <v>5.2499999999999997E-4</v>
      </c>
      <c r="G130" s="173"/>
      <c r="H130" s="172">
        <v>4.0000000000000002E-4</v>
      </c>
      <c r="I130" s="296"/>
      <c r="J130" s="177"/>
    </row>
    <row r="131" spans="1:10" x14ac:dyDescent="0.25">
      <c r="A131" s="224"/>
      <c r="B131" s="191" t="s">
        <v>142</v>
      </c>
      <c r="C131" s="192">
        <v>360</v>
      </c>
      <c r="D131" s="130"/>
      <c r="E131" s="295"/>
      <c r="F131" s="170">
        <v>5.2499999999999997E-4</v>
      </c>
      <c r="G131" s="173"/>
      <c r="H131" s="172">
        <v>4.0000000000000002E-4</v>
      </c>
      <c r="I131" s="296"/>
      <c r="J131" s="177"/>
    </row>
    <row r="132" spans="1:10" x14ac:dyDescent="0.25">
      <c r="A132" s="224"/>
      <c r="B132" s="191" t="s">
        <v>270</v>
      </c>
      <c r="C132" s="192">
        <v>361</v>
      </c>
      <c r="D132" s="130"/>
      <c r="E132" s="295"/>
      <c r="F132" s="170">
        <v>5.2499999999999997E-4</v>
      </c>
      <c r="G132" s="173"/>
      <c r="H132" s="172">
        <v>4.0000000000000002E-4</v>
      </c>
      <c r="I132" s="296"/>
      <c r="J132" s="177"/>
    </row>
    <row r="133" spans="1:10" x14ac:dyDescent="0.25">
      <c r="A133" s="224"/>
      <c r="B133" s="191" t="s">
        <v>271</v>
      </c>
      <c r="C133" s="192">
        <v>422</v>
      </c>
      <c r="D133" s="130"/>
      <c r="E133" s="295"/>
      <c r="F133" s="170">
        <v>8.2938999999999999E-2</v>
      </c>
      <c r="G133" s="173"/>
      <c r="H133" s="172">
        <v>6.3132999999999995E-2</v>
      </c>
      <c r="I133" s="177"/>
      <c r="J133" s="177"/>
    </row>
    <row r="134" spans="1:10" x14ac:dyDescent="0.25">
      <c r="A134" s="224"/>
      <c r="B134" s="191" t="s">
        <v>272</v>
      </c>
      <c r="C134" s="192">
        <v>423</v>
      </c>
      <c r="D134" s="130"/>
      <c r="E134" s="177"/>
      <c r="F134" s="170">
        <v>5.2499999999999997E-4</v>
      </c>
      <c r="G134" s="173"/>
      <c r="H134" s="172">
        <v>4.0000000000000002E-4</v>
      </c>
      <c r="I134" s="177"/>
      <c r="J134" s="177"/>
    </row>
    <row r="135" spans="1:10" x14ac:dyDescent="0.25">
      <c r="A135" s="224"/>
      <c r="B135" s="191" t="s">
        <v>273</v>
      </c>
      <c r="C135" s="192">
        <v>424</v>
      </c>
      <c r="D135" s="130"/>
      <c r="E135" s="177"/>
      <c r="F135" s="170">
        <v>0.42575099999999999</v>
      </c>
      <c r="G135" s="173"/>
      <c r="H135" s="172">
        <v>0.32407999999999998</v>
      </c>
      <c r="I135" s="296"/>
      <c r="J135" s="177"/>
    </row>
    <row r="136" spans="1:10" x14ac:dyDescent="0.25">
      <c r="A136" s="224"/>
      <c r="B136" s="191" t="s">
        <v>274</v>
      </c>
      <c r="C136" s="192">
        <v>490</v>
      </c>
      <c r="D136" s="130"/>
      <c r="E136" s="177"/>
      <c r="F136" s="170">
        <v>1.2099200000000001</v>
      </c>
      <c r="G136" s="173"/>
      <c r="H136" s="172">
        <v>0.92098500000000005</v>
      </c>
      <c r="I136" s="177"/>
      <c r="J136" s="177"/>
    </row>
    <row r="137" spans="1:10" x14ac:dyDescent="0.25">
      <c r="A137" s="224"/>
      <c r="B137" s="191" t="s">
        <v>275</v>
      </c>
      <c r="C137" s="192">
        <v>500</v>
      </c>
      <c r="D137" s="130"/>
      <c r="E137" s="295"/>
      <c r="F137" s="170">
        <v>2.6367250000000002</v>
      </c>
      <c r="G137" s="173"/>
      <c r="H137" s="172">
        <v>2.007063</v>
      </c>
      <c r="I137" s="177"/>
      <c r="J137" s="177"/>
    </row>
    <row r="138" spans="1:10" x14ac:dyDescent="0.25">
      <c r="A138" s="224"/>
      <c r="B138" s="191" t="s">
        <v>276</v>
      </c>
      <c r="C138" s="192">
        <v>568</v>
      </c>
      <c r="D138" s="130"/>
      <c r="E138" s="177"/>
      <c r="F138" s="170">
        <v>5.2499999999999997E-4</v>
      </c>
      <c r="G138" s="173"/>
      <c r="H138" s="172">
        <v>4.0000000000000002E-4</v>
      </c>
      <c r="I138" s="177"/>
      <c r="J138" s="177"/>
    </row>
    <row r="139" spans="1:10" x14ac:dyDescent="0.25">
      <c r="A139" s="224"/>
      <c r="B139" s="191" t="s">
        <v>454</v>
      </c>
      <c r="C139" s="192">
        <v>702</v>
      </c>
      <c r="D139" s="130"/>
      <c r="E139" s="295"/>
      <c r="F139" s="170">
        <v>5.2499999999999997E-4</v>
      </c>
      <c r="G139" s="173"/>
      <c r="H139" s="172">
        <v>4.0000000000000002E-4</v>
      </c>
      <c r="I139" s="296"/>
      <c r="J139" s="177"/>
    </row>
    <row r="140" spans="1:10" x14ac:dyDescent="0.25">
      <c r="A140" s="224"/>
      <c r="B140" s="191" t="s">
        <v>277</v>
      </c>
      <c r="C140" s="192">
        <v>703</v>
      </c>
      <c r="D140" s="130"/>
      <c r="E140" s="177"/>
      <c r="F140" s="170">
        <v>5.2499999999999997E-4</v>
      </c>
      <c r="G140" s="173"/>
      <c r="H140" s="172">
        <v>4.0000000000000002E-4</v>
      </c>
      <c r="I140" s="296"/>
      <c r="J140" s="177"/>
    </row>
    <row r="141" spans="1:10" x14ac:dyDescent="0.25">
      <c r="A141" s="224"/>
      <c r="B141" s="167" t="s">
        <v>455</v>
      </c>
      <c r="C141" s="129">
        <v>704</v>
      </c>
      <c r="D141" s="130"/>
      <c r="E141" s="177"/>
      <c r="F141" s="170">
        <v>5.2499999999999997E-4</v>
      </c>
      <c r="G141" s="173"/>
      <c r="H141" s="172">
        <v>4.0000000000000002E-4</v>
      </c>
      <c r="I141" s="177"/>
      <c r="J141" s="177"/>
    </row>
    <row r="142" spans="1:10" x14ac:dyDescent="0.25">
      <c r="A142" s="224"/>
      <c r="B142" s="191" t="s">
        <v>278</v>
      </c>
      <c r="C142" s="192">
        <v>705</v>
      </c>
      <c r="D142" s="130" t="s">
        <v>656</v>
      </c>
      <c r="E142" s="177"/>
      <c r="F142" s="170"/>
      <c r="G142" s="173"/>
      <c r="H142" s="172" t="s">
        <v>136</v>
      </c>
      <c r="I142" s="296"/>
      <c r="J142" s="177"/>
    </row>
    <row r="143" spans="1:10" x14ac:dyDescent="0.25">
      <c r="A143" s="224"/>
      <c r="B143" s="191" t="s">
        <v>653</v>
      </c>
      <c r="C143" s="192">
        <v>706</v>
      </c>
      <c r="D143" s="130"/>
      <c r="E143" s="177"/>
      <c r="F143" s="170">
        <v>5.2499999999999997E-4</v>
      </c>
      <c r="G143" s="173"/>
      <c r="H143" s="172">
        <v>4.0000000000000002E-4</v>
      </c>
      <c r="I143" s="296"/>
      <c r="J143" s="177"/>
    </row>
    <row r="144" spans="1:10" x14ac:dyDescent="0.25">
      <c r="A144" s="224"/>
      <c r="B144" s="191" t="s">
        <v>279</v>
      </c>
      <c r="C144" s="192">
        <v>707</v>
      </c>
      <c r="D144" s="130"/>
      <c r="E144" s="295"/>
      <c r="F144" s="170">
        <v>5.2499999999999997E-4</v>
      </c>
      <c r="G144" s="173"/>
      <c r="H144" s="172">
        <v>4.0000000000000002E-4</v>
      </c>
      <c r="I144" s="296"/>
      <c r="J144" s="177"/>
    </row>
    <row r="145" spans="1:10" x14ac:dyDescent="0.25">
      <c r="A145" s="224"/>
      <c r="B145" s="191" t="s">
        <v>280</v>
      </c>
      <c r="C145" s="192">
        <v>713</v>
      </c>
      <c r="D145" s="130"/>
      <c r="E145" s="177"/>
      <c r="F145" s="170">
        <v>5.2499999999999997E-4</v>
      </c>
      <c r="G145" s="173"/>
      <c r="H145" s="172">
        <v>4.0000000000000002E-4</v>
      </c>
      <c r="I145" s="296"/>
      <c r="J145" s="177"/>
    </row>
    <row r="146" spans="1:10" x14ac:dyDescent="0.25">
      <c r="A146" s="224"/>
      <c r="B146" s="191" t="s">
        <v>281</v>
      </c>
      <c r="C146" s="129">
        <v>714</v>
      </c>
      <c r="D146" s="130"/>
      <c r="E146" s="295"/>
      <c r="F146" s="170">
        <v>5.2499999999999997E-4</v>
      </c>
      <c r="G146" s="173"/>
      <c r="H146" s="172">
        <v>4.0000000000000002E-4</v>
      </c>
      <c r="I146" s="296"/>
      <c r="J146" s="177"/>
    </row>
    <row r="147" spans="1:10" x14ac:dyDescent="0.25">
      <c r="A147" s="224"/>
      <c r="B147" s="191" t="s">
        <v>282</v>
      </c>
      <c r="C147" s="192">
        <v>717</v>
      </c>
      <c r="D147" s="130"/>
      <c r="E147" s="295"/>
      <c r="F147" s="170">
        <v>5.2499999999999997E-4</v>
      </c>
      <c r="G147" s="173"/>
      <c r="H147" s="172">
        <v>4.0000000000000002E-4</v>
      </c>
      <c r="I147" s="177"/>
      <c r="J147" s="177"/>
    </row>
    <row r="148" spans="1:10" x14ac:dyDescent="0.25">
      <c r="A148" s="224"/>
      <c r="B148" s="191" t="s">
        <v>283</v>
      </c>
      <c r="C148" s="192">
        <v>721</v>
      </c>
      <c r="D148" s="130"/>
      <c r="E148" s="295"/>
      <c r="F148" s="170">
        <v>5.2499999999999997E-4</v>
      </c>
      <c r="G148" s="173"/>
      <c r="H148" s="172">
        <v>4.0000000000000002E-4</v>
      </c>
      <c r="I148" s="296"/>
      <c r="J148" s="177"/>
    </row>
    <row r="149" spans="1:10" x14ac:dyDescent="0.25">
      <c r="A149" s="224"/>
      <c r="B149" s="191" t="s">
        <v>284</v>
      </c>
      <c r="C149" s="192">
        <v>722</v>
      </c>
      <c r="D149" s="130"/>
      <c r="E149" s="295"/>
      <c r="F149" s="170">
        <v>5.2499999999999997E-4</v>
      </c>
      <c r="G149" s="173"/>
      <c r="H149" s="172">
        <v>4.0000000000000002E-4</v>
      </c>
      <c r="I149" s="177"/>
      <c r="J149" s="177"/>
    </row>
    <row r="150" spans="1:10" x14ac:dyDescent="0.25">
      <c r="A150" s="224"/>
      <c r="B150" s="191" t="s">
        <v>285</v>
      </c>
      <c r="C150" s="192">
        <v>725</v>
      </c>
      <c r="D150" s="130"/>
      <c r="E150" s="295"/>
      <c r="F150" s="170">
        <v>5.2499999999999997E-4</v>
      </c>
      <c r="G150" s="173"/>
      <c r="H150" s="172">
        <v>4.0000000000000002E-4</v>
      </c>
      <c r="I150" s="296"/>
      <c r="J150" s="177"/>
    </row>
    <row r="151" spans="1:10" x14ac:dyDescent="0.25">
      <c r="A151" s="224"/>
      <c r="B151" s="191" t="s">
        <v>287</v>
      </c>
      <c r="C151" s="192">
        <v>727</v>
      </c>
      <c r="D151" s="130"/>
      <c r="E151" s="177"/>
      <c r="F151" s="170">
        <v>5.2499999999999997E-4</v>
      </c>
      <c r="G151" s="173"/>
      <c r="H151" s="172">
        <v>4.0000000000000002E-4</v>
      </c>
      <c r="I151" s="177"/>
      <c r="J151" s="177"/>
    </row>
    <row r="152" spans="1:10" x14ac:dyDescent="0.25">
      <c r="A152" s="224"/>
      <c r="B152" s="191" t="s">
        <v>288</v>
      </c>
      <c r="C152" s="192">
        <v>728</v>
      </c>
      <c r="D152" s="130"/>
      <c r="E152" s="177"/>
      <c r="F152" s="170">
        <v>5.2499999999999997E-4</v>
      </c>
      <c r="G152" s="173"/>
      <c r="H152" s="172">
        <v>4.0000000000000002E-4</v>
      </c>
      <c r="I152" s="177"/>
      <c r="J152" s="177"/>
    </row>
    <row r="153" spans="1:10" x14ac:dyDescent="0.25">
      <c r="A153" s="224"/>
      <c r="B153" s="191" t="s">
        <v>289</v>
      </c>
      <c r="C153" s="192">
        <v>731</v>
      </c>
      <c r="D153" s="130"/>
      <c r="E153" s="177"/>
      <c r="F153" s="170">
        <v>5.2499999999999997E-4</v>
      </c>
      <c r="G153" s="173"/>
      <c r="H153" s="172">
        <v>4.0000000000000002E-4</v>
      </c>
      <c r="I153" s="177"/>
      <c r="J153" s="177"/>
    </row>
    <row r="154" spans="1:10" x14ac:dyDescent="0.25">
      <c r="A154" s="224"/>
      <c r="B154" s="191" t="s">
        <v>290</v>
      </c>
      <c r="C154" s="192">
        <v>736</v>
      </c>
      <c r="D154" s="130"/>
      <c r="E154" s="177"/>
      <c r="F154" s="170">
        <v>7.4626999999999999E-2</v>
      </c>
      <c r="G154" s="173"/>
      <c r="H154" s="172">
        <v>5.6806000000000002E-2</v>
      </c>
      <c r="I154" s="177"/>
      <c r="J154" s="177"/>
    </row>
    <row r="155" spans="1:10" x14ac:dyDescent="0.25">
      <c r="A155" s="224"/>
      <c r="B155" s="191" t="s">
        <v>291</v>
      </c>
      <c r="C155" s="192">
        <v>737</v>
      </c>
      <c r="D155" s="130"/>
      <c r="E155" s="295"/>
      <c r="F155" s="170">
        <v>5.2499999999999997E-4</v>
      </c>
      <c r="G155" s="173"/>
      <c r="H155" s="172">
        <v>4.0000000000000002E-4</v>
      </c>
      <c r="I155" s="177"/>
      <c r="J155" s="177"/>
    </row>
    <row r="156" spans="1:10" x14ac:dyDescent="0.25">
      <c r="A156" s="224"/>
      <c r="B156" s="191" t="s">
        <v>292</v>
      </c>
      <c r="C156" s="192">
        <v>738</v>
      </c>
      <c r="D156" s="130"/>
      <c r="E156" s="295"/>
      <c r="F156" s="170">
        <v>5.2499999999999997E-4</v>
      </c>
      <c r="G156" s="173"/>
      <c r="H156" s="172">
        <v>4.0000000000000002E-4</v>
      </c>
      <c r="I156" s="296"/>
      <c r="J156" s="177"/>
    </row>
    <row r="157" spans="1:10" x14ac:dyDescent="0.25">
      <c r="A157" s="224"/>
      <c r="B157" s="191" t="s">
        <v>293</v>
      </c>
      <c r="C157" s="192">
        <v>740</v>
      </c>
      <c r="D157" s="130"/>
      <c r="E157" s="177"/>
      <c r="F157" s="170">
        <v>8.515E-3</v>
      </c>
      <c r="G157" s="173"/>
      <c r="H157" s="172">
        <v>6.4819999999999999E-3</v>
      </c>
      <c r="I157" s="177"/>
      <c r="J157" s="177"/>
    </row>
    <row r="158" spans="1:10" x14ac:dyDescent="0.25">
      <c r="A158" s="224"/>
      <c r="B158" s="191" t="s">
        <v>294</v>
      </c>
      <c r="C158" s="192">
        <v>741</v>
      </c>
      <c r="D158" s="130"/>
      <c r="E158" s="295"/>
      <c r="F158" s="170">
        <v>5.2499999999999997E-4</v>
      </c>
      <c r="G158" s="173"/>
      <c r="H158" s="172">
        <v>4.0000000000000002E-4</v>
      </c>
      <c r="I158" s="177"/>
      <c r="J158" s="177"/>
    </row>
    <row r="159" spans="1:10" x14ac:dyDescent="0.25">
      <c r="A159" s="224"/>
      <c r="B159" s="191" t="s">
        <v>295</v>
      </c>
      <c r="C159" s="192">
        <v>742</v>
      </c>
      <c r="D159" s="130"/>
      <c r="E159" s="295"/>
      <c r="F159" s="170">
        <v>5.2499999999999997E-4</v>
      </c>
      <c r="G159" s="173"/>
      <c r="H159" s="172">
        <v>4.0000000000000002E-4</v>
      </c>
      <c r="I159" s="296"/>
      <c r="J159" s="177"/>
    </row>
    <row r="160" spans="1:10" x14ac:dyDescent="0.25">
      <c r="A160" s="224"/>
      <c r="B160" s="191" t="s">
        <v>296</v>
      </c>
      <c r="C160" s="192">
        <v>744</v>
      </c>
      <c r="D160" s="130"/>
      <c r="E160" s="177"/>
      <c r="F160" s="170">
        <v>5.2499999999999997E-4</v>
      </c>
      <c r="G160" s="173"/>
      <c r="H160" s="172">
        <v>4.0000000000000002E-4</v>
      </c>
      <c r="I160" s="296"/>
      <c r="J160" s="177"/>
    </row>
    <row r="161" spans="1:10" x14ac:dyDescent="0.25">
      <c r="A161" s="224"/>
      <c r="B161" s="191" t="s">
        <v>456</v>
      </c>
      <c r="C161" s="192">
        <v>755</v>
      </c>
      <c r="D161" s="130"/>
      <c r="E161" s="295"/>
      <c r="F161" s="170">
        <v>7.67E-4</v>
      </c>
      <c r="G161" s="173"/>
      <c r="H161" s="172">
        <v>5.8399999999999999E-4</v>
      </c>
      <c r="I161" s="177"/>
      <c r="J161" s="177"/>
    </row>
    <row r="162" spans="1:10" x14ac:dyDescent="0.25">
      <c r="A162" s="224"/>
      <c r="B162" s="191" t="s">
        <v>297</v>
      </c>
      <c r="C162" s="192">
        <v>764</v>
      </c>
      <c r="D162" s="130"/>
      <c r="E162" s="177"/>
      <c r="F162" s="170">
        <v>5.2499999999999997E-4</v>
      </c>
      <c r="G162" s="173"/>
      <c r="H162" s="172">
        <v>4.0000000000000002E-4</v>
      </c>
      <c r="I162" s="177"/>
      <c r="J162" s="177"/>
    </row>
    <row r="163" spans="1:10" x14ac:dyDescent="0.25">
      <c r="A163" s="224"/>
      <c r="B163" s="191" t="s">
        <v>298</v>
      </c>
      <c r="C163" s="192">
        <v>765</v>
      </c>
      <c r="D163" s="130"/>
      <c r="E163" s="177"/>
      <c r="F163" s="170">
        <v>3.3289999999999999E-3</v>
      </c>
      <c r="G163" s="173"/>
      <c r="H163" s="172">
        <v>2.5339999999999998E-3</v>
      </c>
      <c r="I163" s="296"/>
      <c r="J163" s="177"/>
    </row>
    <row r="164" spans="1:10" x14ac:dyDescent="0.25">
      <c r="A164" s="224"/>
      <c r="B164" s="191" t="s">
        <v>299</v>
      </c>
      <c r="C164" s="192">
        <v>766</v>
      </c>
      <c r="D164" s="130"/>
      <c r="E164" s="295"/>
      <c r="F164" s="170">
        <v>2.5812999999999999E-2</v>
      </c>
      <c r="G164" s="173"/>
      <c r="H164" s="172">
        <v>1.9649E-2</v>
      </c>
      <c r="I164" s="296"/>
      <c r="J164" s="177"/>
    </row>
    <row r="165" spans="1:10" x14ac:dyDescent="0.25">
      <c r="A165" s="224"/>
      <c r="B165" s="167" t="s">
        <v>300</v>
      </c>
      <c r="C165" s="129">
        <v>772</v>
      </c>
      <c r="D165" s="130"/>
      <c r="E165" s="295"/>
      <c r="F165" s="170">
        <v>3.8830000000000002E-3</v>
      </c>
      <c r="G165" s="173"/>
      <c r="H165" s="172">
        <v>2.9559999999999999E-3</v>
      </c>
      <c r="I165" s="296"/>
      <c r="J165" s="177"/>
    </row>
    <row r="166" spans="1:10" x14ac:dyDescent="0.25">
      <c r="A166" s="224"/>
      <c r="B166" s="191" t="s">
        <v>301</v>
      </c>
      <c r="C166" s="192">
        <v>773</v>
      </c>
      <c r="D166" s="130">
        <v>490</v>
      </c>
      <c r="E166" s="295"/>
      <c r="F166" s="170"/>
      <c r="G166" s="173"/>
      <c r="H166" s="172" t="s">
        <v>136</v>
      </c>
      <c r="I166" s="177"/>
      <c r="J166" s="177"/>
    </row>
    <row r="167" spans="1:10" x14ac:dyDescent="0.25">
      <c r="A167" s="224"/>
      <c r="B167" s="191" t="s">
        <v>302</v>
      </c>
      <c r="C167" s="192">
        <v>777</v>
      </c>
      <c r="D167" s="130"/>
      <c r="E167" s="295"/>
      <c r="F167" s="170">
        <v>5.2499999999999997E-4</v>
      </c>
      <c r="G167" s="173"/>
      <c r="H167" s="172">
        <v>4.0000000000000002E-4</v>
      </c>
      <c r="I167" s="177"/>
      <c r="J167" s="177"/>
    </row>
    <row r="168" spans="1:10" x14ac:dyDescent="0.25">
      <c r="A168" s="224"/>
      <c r="B168" s="191" t="s">
        <v>303</v>
      </c>
      <c r="C168" s="192">
        <v>787</v>
      </c>
      <c r="D168" s="130"/>
      <c r="E168" s="295"/>
      <c r="F168" s="170">
        <v>5.2499999999999997E-4</v>
      </c>
      <c r="G168" s="173"/>
      <c r="H168" s="172">
        <v>4.0000000000000002E-4</v>
      </c>
      <c r="I168" s="177"/>
      <c r="J168" s="177"/>
    </row>
    <row r="169" spans="1:10" x14ac:dyDescent="0.25">
      <c r="A169" s="224"/>
      <c r="B169" s="191" t="s">
        <v>304</v>
      </c>
      <c r="C169" s="192">
        <v>791</v>
      </c>
      <c r="D169" s="130"/>
      <c r="E169" s="295"/>
      <c r="F169" s="170">
        <v>6.1310000000000003E-2</v>
      </c>
      <c r="G169" s="173"/>
      <c r="H169" s="172">
        <v>4.6669000000000002E-2</v>
      </c>
      <c r="I169" s="296"/>
      <c r="J169" s="177"/>
    </row>
    <row r="170" spans="1:10" x14ac:dyDescent="0.25">
      <c r="A170" s="224"/>
      <c r="B170" s="191" t="s">
        <v>305</v>
      </c>
      <c r="C170" s="192">
        <v>792</v>
      </c>
      <c r="D170" s="130"/>
      <c r="E170" s="295"/>
      <c r="F170" s="170">
        <v>8.3256999999999998E-2</v>
      </c>
      <c r="G170" s="173"/>
      <c r="H170" s="172">
        <v>6.3375000000000001E-2</v>
      </c>
      <c r="I170" s="177"/>
      <c r="J170" s="177"/>
    </row>
    <row r="171" spans="1:10" x14ac:dyDescent="0.25">
      <c r="A171" s="224"/>
      <c r="B171" s="191" t="s">
        <v>306</v>
      </c>
      <c r="C171" s="192">
        <v>793</v>
      </c>
      <c r="D171" s="130"/>
      <c r="E171" s="177"/>
      <c r="F171" s="170">
        <v>0.177339</v>
      </c>
      <c r="G171" s="173"/>
      <c r="H171" s="172">
        <v>0.13499</v>
      </c>
      <c r="I171" s="177"/>
      <c r="J171" s="177"/>
    </row>
    <row r="172" spans="1:10" x14ac:dyDescent="0.25">
      <c r="A172" s="224"/>
      <c r="B172" s="191" t="s">
        <v>307</v>
      </c>
      <c r="C172" s="192">
        <v>796</v>
      </c>
      <c r="D172" s="130"/>
      <c r="E172" s="295"/>
      <c r="F172" s="170">
        <v>2.6340000000000001E-3</v>
      </c>
      <c r="G172" s="173"/>
      <c r="H172" s="172">
        <v>2.0049999999999998E-3</v>
      </c>
      <c r="I172" s="296"/>
      <c r="J172" s="177"/>
    </row>
    <row r="173" spans="1:10" x14ac:dyDescent="0.25">
      <c r="A173" s="224"/>
      <c r="B173" s="191" t="s">
        <v>308</v>
      </c>
      <c r="C173" s="192">
        <v>797</v>
      </c>
      <c r="D173" s="130"/>
      <c r="E173" s="295"/>
      <c r="F173" s="170">
        <v>5.2499999999999997E-4</v>
      </c>
      <c r="G173" s="173"/>
      <c r="H173" s="172">
        <v>4.0000000000000002E-4</v>
      </c>
      <c r="I173" s="177"/>
      <c r="J173" s="177"/>
    </row>
    <row r="174" spans="1:10" x14ac:dyDescent="0.25">
      <c r="A174" s="224"/>
      <c r="B174" s="191" t="s">
        <v>309</v>
      </c>
      <c r="C174" s="192">
        <v>799</v>
      </c>
      <c r="D174" s="130"/>
      <c r="E174" s="177"/>
      <c r="F174" s="170">
        <v>2.7248000000000001E-2</v>
      </c>
      <c r="G174" s="173"/>
      <c r="H174" s="172">
        <v>2.0740999999999999E-2</v>
      </c>
      <c r="I174" s="296"/>
      <c r="J174" s="177"/>
    </row>
    <row r="175" spans="1:10" x14ac:dyDescent="0.25">
      <c r="A175" s="224"/>
      <c r="B175" s="191" t="s">
        <v>310</v>
      </c>
      <c r="C175" s="192">
        <v>801</v>
      </c>
      <c r="D175" s="130"/>
      <c r="E175" s="295"/>
      <c r="F175" s="170">
        <v>4.9869269999999988</v>
      </c>
      <c r="G175" s="173"/>
      <c r="H175" s="172">
        <v>3.7960250000000002</v>
      </c>
      <c r="I175" s="296"/>
      <c r="J175" s="177"/>
    </row>
    <row r="176" spans="1:10" x14ac:dyDescent="0.25">
      <c r="A176" s="224"/>
      <c r="B176" s="191" t="s">
        <v>657</v>
      </c>
      <c r="C176" s="192">
        <v>802</v>
      </c>
      <c r="D176" s="130"/>
      <c r="E176" s="295"/>
      <c r="F176" s="170">
        <v>5.1385E-2</v>
      </c>
      <c r="G176" s="173"/>
      <c r="H176" s="172">
        <v>3.9114000000000003E-2</v>
      </c>
      <c r="I176" s="177"/>
      <c r="J176" s="177"/>
    </row>
    <row r="177" spans="1:10" x14ac:dyDescent="0.25">
      <c r="A177" s="224"/>
      <c r="B177" s="191" t="s">
        <v>143</v>
      </c>
      <c r="C177" s="192">
        <v>805</v>
      </c>
      <c r="D177" s="130"/>
      <c r="E177" s="177"/>
      <c r="F177" s="170">
        <v>5.2499999999999997E-4</v>
      </c>
      <c r="G177" s="173"/>
      <c r="H177" s="172">
        <v>4.0000000000000002E-4</v>
      </c>
      <c r="I177" s="296"/>
      <c r="J177" s="177"/>
    </row>
    <row r="178" spans="1:10" x14ac:dyDescent="0.25">
      <c r="A178" s="224"/>
      <c r="B178" s="191" t="s">
        <v>311</v>
      </c>
      <c r="C178" s="192">
        <v>807</v>
      </c>
      <c r="D178" s="130">
        <v>490</v>
      </c>
      <c r="E178" s="295"/>
      <c r="F178" s="170"/>
      <c r="G178" s="173"/>
      <c r="H178" s="172" t="s">
        <v>136</v>
      </c>
      <c r="I178" s="296"/>
      <c r="J178" s="177"/>
    </row>
    <row r="179" spans="1:10" x14ac:dyDescent="0.25">
      <c r="A179" s="224"/>
      <c r="B179" s="191" t="s">
        <v>312</v>
      </c>
      <c r="C179" s="192">
        <v>810</v>
      </c>
      <c r="D179" s="130"/>
      <c r="E179" s="177"/>
      <c r="F179" s="170">
        <v>5.2499999999999997E-4</v>
      </c>
      <c r="G179" s="173"/>
      <c r="H179" s="172">
        <v>4.0000000000000002E-4</v>
      </c>
      <c r="I179" s="177"/>
      <c r="J179" s="177"/>
    </row>
    <row r="180" spans="1:10" x14ac:dyDescent="0.25">
      <c r="A180" s="224"/>
      <c r="B180" s="191" t="s">
        <v>313</v>
      </c>
      <c r="C180" s="192">
        <v>811</v>
      </c>
      <c r="D180" s="130"/>
      <c r="E180" s="177"/>
      <c r="F180" s="170">
        <v>4.3100000000000005E-3</v>
      </c>
      <c r="G180" s="173"/>
      <c r="H180" s="172">
        <v>3.2810000000000001E-3</v>
      </c>
      <c r="I180" s="296"/>
      <c r="J180" s="177"/>
    </row>
    <row r="181" spans="1:10" x14ac:dyDescent="0.25">
      <c r="A181" s="224"/>
      <c r="B181" s="191" t="s">
        <v>314</v>
      </c>
      <c r="C181" s="192">
        <v>812</v>
      </c>
      <c r="D181" s="130"/>
      <c r="E181" s="177"/>
      <c r="F181" s="170">
        <v>7.6000000000000004E-4</v>
      </c>
      <c r="G181" s="173"/>
      <c r="H181" s="172">
        <v>5.7899999999999998E-4</v>
      </c>
      <c r="I181" s="177"/>
      <c r="J181" s="177"/>
    </row>
    <row r="182" spans="1:10" x14ac:dyDescent="0.25">
      <c r="A182" s="224"/>
      <c r="B182" s="191" t="s">
        <v>315</v>
      </c>
      <c r="C182" s="192">
        <v>813</v>
      </c>
      <c r="D182" s="130"/>
      <c r="E182" s="295"/>
      <c r="F182" s="170">
        <v>0.45033699999999999</v>
      </c>
      <c r="G182" s="173"/>
      <c r="H182" s="172">
        <v>0.34279399999999999</v>
      </c>
      <c r="I182" s="177"/>
      <c r="J182" s="177"/>
    </row>
    <row r="183" spans="1:10" x14ac:dyDescent="0.25">
      <c r="A183" s="224"/>
      <c r="B183" s="191" t="s">
        <v>316</v>
      </c>
      <c r="C183" s="192">
        <v>816</v>
      </c>
      <c r="D183" s="130" t="s">
        <v>2</v>
      </c>
      <c r="E183" s="295"/>
      <c r="F183" s="170">
        <v>5.2499999999999997E-4</v>
      </c>
      <c r="G183" s="173"/>
      <c r="H183" s="172">
        <v>4.0000000000000002E-4</v>
      </c>
      <c r="I183" s="177"/>
      <c r="J183" s="177"/>
    </row>
    <row r="184" spans="1:10" x14ac:dyDescent="0.25">
      <c r="A184" s="224"/>
      <c r="B184" s="191" t="s">
        <v>317</v>
      </c>
      <c r="C184" s="192">
        <v>817</v>
      </c>
      <c r="D184" s="130"/>
      <c r="E184" s="295"/>
      <c r="F184" s="170">
        <v>0.22184699999999999</v>
      </c>
      <c r="G184" s="173"/>
      <c r="H184" s="172">
        <v>0.16886899999999999</v>
      </c>
      <c r="I184" s="296"/>
      <c r="J184" s="177"/>
    </row>
    <row r="185" spans="1:10" x14ac:dyDescent="0.25">
      <c r="A185" s="224"/>
      <c r="B185" s="191" t="s">
        <v>318</v>
      </c>
      <c r="C185" s="192">
        <v>818</v>
      </c>
      <c r="D185" s="130"/>
      <c r="E185" s="177"/>
      <c r="F185" s="170">
        <v>9.7630000000000008E-3</v>
      </c>
      <c r="G185" s="173"/>
      <c r="H185" s="172">
        <v>7.4320000000000002E-3</v>
      </c>
      <c r="I185" s="177"/>
      <c r="J185" s="177"/>
    </row>
    <row r="186" spans="1:10" x14ac:dyDescent="0.25">
      <c r="A186" s="224"/>
      <c r="B186" s="191" t="s">
        <v>319</v>
      </c>
      <c r="C186" s="192">
        <v>819</v>
      </c>
      <c r="D186" s="130"/>
      <c r="E186" s="177"/>
      <c r="F186" s="170">
        <v>5.2499999999999997E-4</v>
      </c>
      <c r="G186" s="173"/>
      <c r="H186" s="172">
        <v>4.0000000000000002E-4</v>
      </c>
      <c r="I186" s="177"/>
      <c r="J186" s="177"/>
    </row>
    <row r="187" spans="1:10" x14ac:dyDescent="0.25">
      <c r="A187" s="224"/>
      <c r="B187" s="191" t="s">
        <v>320</v>
      </c>
      <c r="C187" s="192">
        <v>820</v>
      </c>
      <c r="D187" s="130"/>
      <c r="E187" s="177"/>
      <c r="F187" s="170">
        <v>0.42597000000000002</v>
      </c>
      <c r="G187" s="173"/>
      <c r="H187" s="172">
        <v>0.32424599999999998</v>
      </c>
      <c r="I187" s="177"/>
      <c r="J187" s="177"/>
    </row>
    <row r="188" spans="1:10" x14ac:dyDescent="0.25">
      <c r="A188" s="224"/>
      <c r="B188" s="191" t="s">
        <v>321</v>
      </c>
      <c r="C188" s="192">
        <v>823</v>
      </c>
      <c r="D188" s="130"/>
      <c r="E188" s="177"/>
      <c r="F188" s="170">
        <v>0.53489600000000004</v>
      </c>
      <c r="G188" s="173"/>
      <c r="H188" s="172">
        <v>0.40716000000000002</v>
      </c>
      <c r="I188" s="296"/>
      <c r="J188" s="177"/>
    </row>
    <row r="189" spans="1:10" x14ac:dyDescent="0.25">
      <c r="A189" s="224"/>
      <c r="B189" s="191" t="s">
        <v>620</v>
      </c>
      <c r="C189" s="192">
        <v>826</v>
      </c>
      <c r="D189" s="130"/>
      <c r="E189" s="177"/>
      <c r="F189" s="170">
        <v>7.6000000000000004E-4</v>
      </c>
      <c r="G189" s="173"/>
      <c r="H189" s="172">
        <v>5.7899999999999998E-4</v>
      </c>
      <c r="I189" s="296"/>
      <c r="J189" s="177"/>
    </row>
    <row r="190" spans="1:10" x14ac:dyDescent="0.25">
      <c r="A190" s="224"/>
      <c r="B190" s="191" t="s">
        <v>322</v>
      </c>
      <c r="C190" s="192">
        <v>827</v>
      </c>
      <c r="D190" s="130"/>
      <c r="E190" s="295"/>
      <c r="F190" s="170">
        <v>0.34060299999999999</v>
      </c>
      <c r="G190" s="173"/>
      <c r="H190" s="172">
        <v>0.25926500000000002</v>
      </c>
      <c r="I190" s="296"/>
      <c r="J190" s="177"/>
    </row>
    <row r="191" spans="1:10" x14ac:dyDescent="0.25">
      <c r="A191" s="224"/>
      <c r="B191" s="191" t="s">
        <v>144</v>
      </c>
      <c r="C191" s="192">
        <v>831</v>
      </c>
      <c r="D191" s="130">
        <v>801</v>
      </c>
      <c r="E191" s="295"/>
      <c r="F191" s="170"/>
      <c r="G191" s="173"/>
      <c r="H191" s="172" t="s">
        <v>136</v>
      </c>
      <c r="I191" s="177"/>
      <c r="J191" s="177"/>
    </row>
    <row r="192" spans="1:10" x14ac:dyDescent="0.25">
      <c r="A192" s="224"/>
      <c r="B192" s="191" t="s">
        <v>323</v>
      </c>
      <c r="C192" s="192">
        <v>832</v>
      </c>
      <c r="D192" s="130"/>
      <c r="E192" s="177"/>
      <c r="F192" s="170">
        <v>5.2499999999999997E-4</v>
      </c>
      <c r="G192" s="173"/>
      <c r="H192" s="172">
        <v>4.0000000000000002E-4</v>
      </c>
      <c r="I192" s="177"/>
      <c r="J192" s="177"/>
    </row>
    <row r="193" spans="1:10" x14ac:dyDescent="0.25">
      <c r="A193" s="224"/>
      <c r="B193" s="191" t="s">
        <v>324</v>
      </c>
      <c r="C193" s="192">
        <v>833</v>
      </c>
      <c r="D193" s="130"/>
      <c r="E193" s="177"/>
      <c r="F193" s="170">
        <v>7.6000000000000004E-4</v>
      </c>
      <c r="G193" s="173"/>
      <c r="H193" s="172">
        <v>5.7899999999999998E-4</v>
      </c>
      <c r="I193" s="177"/>
      <c r="J193" s="177"/>
    </row>
    <row r="194" spans="1:10" x14ac:dyDescent="0.25">
      <c r="A194" s="224"/>
      <c r="B194" s="191" t="s">
        <v>325</v>
      </c>
      <c r="C194" s="192">
        <v>834</v>
      </c>
      <c r="D194" s="130"/>
      <c r="E194" s="295"/>
      <c r="F194" s="170">
        <v>0.79602499999999998</v>
      </c>
      <c r="G194" s="173"/>
      <c r="H194" s="172">
        <v>0.60592999999999997</v>
      </c>
      <c r="I194" s="296"/>
      <c r="J194" s="177"/>
    </row>
    <row r="195" spans="1:10" x14ac:dyDescent="0.25">
      <c r="A195" s="224"/>
      <c r="B195" s="191" t="s">
        <v>326</v>
      </c>
      <c r="C195" s="192">
        <v>835</v>
      </c>
      <c r="D195" s="130"/>
      <c r="E195" s="295"/>
      <c r="F195" s="170">
        <v>5.2499999999999997E-4</v>
      </c>
      <c r="G195" s="173"/>
      <c r="H195" s="172">
        <v>4.0000000000000002E-4</v>
      </c>
      <c r="I195" s="296"/>
      <c r="J195" s="177"/>
    </row>
    <row r="196" spans="1:10" x14ac:dyDescent="0.25">
      <c r="A196" s="224"/>
      <c r="B196" s="191" t="s">
        <v>327</v>
      </c>
      <c r="C196" s="192">
        <v>836</v>
      </c>
      <c r="D196" s="130"/>
      <c r="E196" s="295"/>
      <c r="F196" s="170">
        <v>8.3260000000000001E-3</v>
      </c>
      <c r="G196" s="173"/>
      <c r="H196" s="172">
        <v>6.3379999999999999E-3</v>
      </c>
      <c r="I196" s="296"/>
      <c r="J196" s="177"/>
    </row>
    <row r="197" spans="1:10" x14ac:dyDescent="0.25">
      <c r="A197" s="224"/>
      <c r="B197" s="191" t="s">
        <v>328</v>
      </c>
      <c r="C197" s="192">
        <v>838</v>
      </c>
      <c r="D197" s="130">
        <v>490</v>
      </c>
      <c r="E197" s="177"/>
      <c r="F197" s="170"/>
      <c r="G197" s="173"/>
      <c r="H197" s="172" t="s">
        <v>136</v>
      </c>
      <c r="I197" s="296"/>
      <c r="J197" s="177"/>
    </row>
    <row r="198" spans="1:10" x14ac:dyDescent="0.25">
      <c r="A198" s="224"/>
      <c r="B198" s="191" t="s">
        <v>329</v>
      </c>
      <c r="C198" s="192">
        <v>839</v>
      </c>
      <c r="D198" s="130"/>
      <c r="E198" s="295"/>
      <c r="F198" s="170">
        <v>8.5375999999999994E-2</v>
      </c>
      <c r="G198" s="173"/>
      <c r="H198" s="172">
        <v>6.4988000000000004E-2</v>
      </c>
      <c r="I198" s="296"/>
      <c r="J198" s="177"/>
    </row>
    <row r="199" spans="1:10" x14ac:dyDescent="0.25">
      <c r="A199" s="224"/>
      <c r="B199" s="191" t="s">
        <v>330</v>
      </c>
      <c r="C199" s="192">
        <v>840</v>
      </c>
      <c r="D199" s="130"/>
      <c r="E199" s="295"/>
      <c r="F199" s="170">
        <v>4.4393000000000002E-2</v>
      </c>
      <c r="G199" s="173"/>
      <c r="H199" s="172">
        <v>3.3792000000000003E-2</v>
      </c>
      <c r="I199" s="177"/>
      <c r="J199" s="177"/>
    </row>
    <row r="200" spans="1:10" x14ac:dyDescent="0.25">
      <c r="A200" s="224"/>
      <c r="B200" s="191" t="s">
        <v>331</v>
      </c>
      <c r="C200" s="192">
        <v>841</v>
      </c>
      <c r="D200" s="130"/>
      <c r="E200" s="177"/>
      <c r="F200" s="170">
        <v>0.103923</v>
      </c>
      <c r="G200" s="173"/>
      <c r="H200" s="172">
        <v>7.9105999999999996E-2</v>
      </c>
      <c r="I200" s="177"/>
      <c r="J200" s="177"/>
    </row>
    <row r="201" spans="1:10" x14ac:dyDescent="0.25">
      <c r="A201" s="224"/>
      <c r="B201" s="191" t="s">
        <v>332</v>
      </c>
      <c r="C201" s="192">
        <v>843</v>
      </c>
      <c r="D201" s="130"/>
      <c r="E201" s="177"/>
      <c r="F201" s="170">
        <v>5.2499999999999997E-4</v>
      </c>
      <c r="G201" s="173"/>
      <c r="H201" s="172">
        <v>4.0000000000000002E-4</v>
      </c>
      <c r="I201" s="296"/>
      <c r="J201" s="177"/>
    </row>
    <row r="202" spans="1:10" x14ac:dyDescent="0.25">
      <c r="A202" s="224"/>
      <c r="B202" s="191" t="s">
        <v>333</v>
      </c>
      <c r="C202" s="192">
        <v>846</v>
      </c>
      <c r="D202" s="130"/>
      <c r="E202" s="295"/>
      <c r="F202" s="170">
        <v>4.9349999999999998E-2</v>
      </c>
      <c r="G202" s="173"/>
      <c r="H202" s="172">
        <v>3.7565000000000001E-2</v>
      </c>
      <c r="I202" s="177"/>
      <c r="J202" s="177"/>
    </row>
    <row r="203" spans="1:10" x14ac:dyDescent="0.25">
      <c r="A203" s="224"/>
      <c r="B203" s="191" t="s">
        <v>334</v>
      </c>
      <c r="C203" s="192">
        <v>849</v>
      </c>
      <c r="D203" s="130">
        <v>490</v>
      </c>
      <c r="E203" s="177"/>
      <c r="F203" s="170"/>
      <c r="G203" s="173"/>
      <c r="H203" s="172" t="s">
        <v>136</v>
      </c>
      <c r="I203" s="296"/>
      <c r="J203" s="177"/>
    </row>
    <row r="204" spans="1:10" x14ac:dyDescent="0.25">
      <c r="A204" s="224"/>
      <c r="B204" s="191" t="s">
        <v>335</v>
      </c>
      <c r="C204" s="192">
        <v>850</v>
      </c>
      <c r="D204" s="130"/>
      <c r="E204" s="177"/>
      <c r="F204" s="170">
        <v>1.9432999999999999E-2</v>
      </c>
      <c r="G204" s="173"/>
      <c r="H204" s="172">
        <v>1.4792E-2</v>
      </c>
      <c r="I204" s="177"/>
      <c r="J204" s="177"/>
    </row>
    <row r="205" spans="1:10" x14ac:dyDescent="0.25">
      <c r="A205" s="224"/>
      <c r="B205" s="191" t="s">
        <v>336</v>
      </c>
      <c r="C205" s="192">
        <v>851</v>
      </c>
      <c r="D205" s="130"/>
      <c r="E205" s="177"/>
      <c r="F205" s="170">
        <v>5.2499999999999997E-4</v>
      </c>
      <c r="G205" s="173"/>
      <c r="H205" s="172">
        <v>4.0000000000000002E-4</v>
      </c>
      <c r="I205" s="296"/>
      <c r="J205" s="177"/>
    </row>
    <row r="206" spans="1:10" x14ac:dyDescent="0.25">
      <c r="A206" s="224"/>
      <c r="B206" s="191" t="s">
        <v>337</v>
      </c>
      <c r="C206" s="192">
        <v>852</v>
      </c>
      <c r="D206" s="130"/>
      <c r="E206" s="177"/>
      <c r="F206" s="170">
        <v>5.2499999999999997E-4</v>
      </c>
      <c r="G206" s="173"/>
      <c r="H206" s="172">
        <v>4.0000000000000002E-4</v>
      </c>
      <c r="I206" s="296"/>
      <c r="J206" s="177"/>
    </row>
    <row r="207" spans="1:10" x14ac:dyDescent="0.25">
      <c r="A207" s="224"/>
      <c r="B207" s="191" t="s">
        <v>338</v>
      </c>
      <c r="C207" s="192">
        <v>853</v>
      </c>
      <c r="D207" s="130"/>
      <c r="E207" s="177"/>
      <c r="F207" s="170">
        <v>5.2499999999999997E-4</v>
      </c>
      <c r="G207" s="173"/>
      <c r="H207" s="172">
        <v>4.0000000000000002E-4</v>
      </c>
      <c r="I207" s="296"/>
      <c r="J207" s="177"/>
    </row>
    <row r="208" spans="1:10" x14ac:dyDescent="0.25">
      <c r="A208" s="224"/>
      <c r="B208" s="191" t="s">
        <v>339</v>
      </c>
      <c r="C208" s="192">
        <v>855</v>
      </c>
      <c r="D208" s="130"/>
      <c r="E208" s="177"/>
      <c r="F208" s="170">
        <v>5.4520000000000002E-3</v>
      </c>
      <c r="G208" s="173"/>
      <c r="H208" s="172">
        <v>4.15E-3</v>
      </c>
      <c r="I208" s="296"/>
      <c r="J208" s="177"/>
    </row>
    <row r="209" spans="1:10" x14ac:dyDescent="0.25">
      <c r="A209" s="224"/>
      <c r="B209" s="191" t="s">
        <v>340</v>
      </c>
      <c r="C209" s="192">
        <v>856</v>
      </c>
      <c r="D209" s="130"/>
      <c r="E209" s="177"/>
      <c r="F209" s="170">
        <v>0.14835000000000001</v>
      </c>
      <c r="G209" s="173"/>
      <c r="H209" s="172">
        <v>0.112923</v>
      </c>
      <c r="I209" s="296"/>
      <c r="J209" s="177"/>
    </row>
    <row r="210" spans="1:10" x14ac:dyDescent="0.25">
      <c r="A210" s="224"/>
      <c r="B210" s="191" t="s">
        <v>341</v>
      </c>
      <c r="C210" s="192">
        <v>858</v>
      </c>
      <c r="D210" s="130"/>
      <c r="E210" s="177"/>
      <c r="F210" s="170">
        <v>7.5007000000000004E-2</v>
      </c>
      <c r="G210" s="173"/>
      <c r="H210" s="172">
        <v>5.7095E-2</v>
      </c>
      <c r="I210" s="296"/>
      <c r="J210" s="177"/>
    </row>
    <row r="211" spans="1:10" x14ac:dyDescent="0.25">
      <c r="A211" s="224"/>
      <c r="B211" s="191" t="s">
        <v>342</v>
      </c>
      <c r="C211" s="192">
        <v>862</v>
      </c>
      <c r="D211" s="130"/>
      <c r="E211" s="177"/>
      <c r="F211" s="170">
        <v>0.352713</v>
      </c>
      <c r="G211" s="173"/>
      <c r="H211" s="172">
        <v>0.26848300000000003</v>
      </c>
      <c r="I211" s="296"/>
      <c r="J211" s="177"/>
    </row>
    <row r="212" spans="1:10" x14ac:dyDescent="0.25">
      <c r="A212" s="224"/>
      <c r="B212" s="191" t="s">
        <v>343</v>
      </c>
      <c r="C212" s="192">
        <v>865</v>
      </c>
      <c r="D212" s="130"/>
      <c r="E212" s="177"/>
      <c r="F212" s="170">
        <v>5.2499999999999997E-4</v>
      </c>
      <c r="G212" s="173"/>
      <c r="H212" s="172">
        <v>4.0000000000000002E-4</v>
      </c>
      <c r="I212" s="296"/>
      <c r="J212" s="177"/>
    </row>
    <row r="213" spans="1:10" x14ac:dyDescent="0.25">
      <c r="A213" s="224"/>
      <c r="B213" s="191" t="s">
        <v>344</v>
      </c>
      <c r="C213" s="192">
        <v>868</v>
      </c>
      <c r="D213" s="130"/>
      <c r="E213" s="177"/>
      <c r="F213" s="170">
        <v>5.2499999999999997E-4</v>
      </c>
      <c r="G213" s="173"/>
      <c r="H213" s="172">
        <v>4.0000000000000002E-4</v>
      </c>
      <c r="I213" s="296"/>
      <c r="J213" s="177"/>
    </row>
    <row r="214" spans="1:10" x14ac:dyDescent="0.25">
      <c r="A214" s="224"/>
      <c r="B214" s="191" t="s">
        <v>345</v>
      </c>
      <c r="C214" s="192">
        <v>870</v>
      </c>
      <c r="D214" s="130"/>
      <c r="E214" s="177"/>
      <c r="F214" s="170">
        <v>8.0485000000000001E-2</v>
      </c>
      <c r="G214" s="173"/>
      <c r="H214" s="172">
        <v>6.1265E-2</v>
      </c>
      <c r="I214" s="296"/>
      <c r="J214" s="177"/>
    </row>
    <row r="215" spans="1:10" x14ac:dyDescent="0.25">
      <c r="A215" s="224"/>
      <c r="B215" s="191" t="s">
        <v>346</v>
      </c>
      <c r="C215" s="192">
        <v>871</v>
      </c>
      <c r="D215" s="130"/>
      <c r="E215" s="177"/>
      <c r="F215" s="170">
        <v>0.15145800000000001</v>
      </c>
      <c r="G215" s="173"/>
      <c r="H215" s="172">
        <v>0.115289</v>
      </c>
      <c r="I215" s="296"/>
      <c r="J215" s="177"/>
    </row>
    <row r="216" spans="1:10" x14ac:dyDescent="0.25">
      <c r="A216" s="224"/>
      <c r="B216" s="191" t="s">
        <v>654</v>
      </c>
      <c r="C216" s="192">
        <v>872</v>
      </c>
      <c r="D216" s="130"/>
      <c r="E216" s="177"/>
      <c r="F216" s="170">
        <v>3.4069999999999999E-3</v>
      </c>
      <c r="G216" s="173"/>
      <c r="H216" s="172">
        <v>2.5929999999999998E-3</v>
      </c>
      <c r="I216" s="296"/>
      <c r="J216" s="177"/>
    </row>
    <row r="217" spans="1:10" x14ac:dyDescent="0.25">
      <c r="A217" s="224"/>
      <c r="B217" s="191" t="s">
        <v>347</v>
      </c>
      <c r="C217" s="192">
        <v>873</v>
      </c>
      <c r="D217" s="130"/>
      <c r="E217" s="177"/>
      <c r="F217" s="170">
        <v>1.4108000000000001E-2</v>
      </c>
      <c r="G217" s="173"/>
      <c r="H217" s="172">
        <v>1.0739E-2</v>
      </c>
      <c r="I217" s="296"/>
      <c r="J217" s="177"/>
    </row>
    <row r="218" spans="1:10" x14ac:dyDescent="0.25">
      <c r="A218" s="224"/>
      <c r="B218" s="191" t="s">
        <v>348</v>
      </c>
      <c r="C218" s="192">
        <v>876</v>
      </c>
      <c r="D218" s="130"/>
      <c r="E218" s="177"/>
      <c r="F218" s="170">
        <v>4.1325000000000001E-2</v>
      </c>
      <c r="G218" s="173"/>
      <c r="H218" s="172">
        <v>3.1455999999999998E-2</v>
      </c>
      <c r="I218" s="296"/>
      <c r="J218" s="177"/>
    </row>
    <row r="219" spans="1:10" x14ac:dyDescent="0.25">
      <c r="A219" s="224"/>
      <c r="B219" s="191" t="s">
        <v>349</v>
      </c>
      <c r="C219" s="192">
        <v>879</v>
      </c>
      <c r="D219" s="130"/>
      <c r="E219" s="177"/>
      <c r="F219" s="170">
        <v>5.2499999999999997E-4</v>
      </c>
      <c r="G219" s="173"/>
      <c r="H219" s="172">
        <v>4.0000000000000002E-4</v>
      </c>
      <c r="I219" s="296"/>
      <c r="J219" s="177"/>
    </row>
    <row r="220" spans="1:10" x14ac:dyDescent="0.25">
      <c r="A220" s="224"/>
      <c r="B220" s="191" t="s">
        <v>350</v>
      </c>
      <c r="C220" s="192">
        <v>881</v>
      </c>
      <c r="D220" s="130"/>
      <c r="E220" s="177"/>
      <c r="F220" s="170">
        <v>0.28985300000000003</v>
      </c>
      <c r="G220" s="173"/>
      <c r="H220" s="172">
        <v>0.220635</v>
      </c>
      <c r="I220" s="296"/>
      <c r="J220" s="177"/>
    </row>
    <row r="221" spans="1:10" x14ac:dyDescent="0.25">
      <c r="A221" s="224"/>
      <c r="B221" s="191" t="s">
        <v>351</v>
      </c>
      <c r="C221" s="192">
        <v>882</v>
      </c>
      <c r="D221" s="130">
        <v>490</v>
      </c>
      <c r="E221" s="177"/>
      <c r="F221" s="170"/>
      <c r="G221" s="173"/>
      <c r="H221" s="172" t="s">
        <v>136</v>
      </c>
      <c r="I221" s="296"/>
      <c r="J221" s="177"/>
    </row>
    <row r="222" spans="1:10" x14ac:dyDescent="0.25">
      <c r="A222" s="224"/>
      <c r="B222" s="191" t="s">
        <v>352</v>
      </c>
      <c r="C222" s="192">
        <v>883</v>
      </c>
      <c r="D222" s="130"/>
      <c r="E222" s="177"/>
      <c r="F222" s="170">
        <v>1.2933E-2</v>
      </c>
      <c r="G222" s="173"/>
      <c r="H222" s="172">
        <v>9.8449999999999996E-3</v>
      </c>
      <c r="I222" s="296"/>
      <c r="J222" s="177"/>
    </row>
    <row r="223" spans="1:10" x14ac:dyDescent="0.25">
      <c r="A223" s="224"/>
      <c r="B223" s="191" t="s">
        <v>353</v>
      </c>
      <c r="C223" s="192">
        <v>885</v>
      </c>
      <c r="D223" s="130"/>
      <c r="E223" s="177"/>
      <c r="F223" s="170">
        <v>8.9691000000000007E-2</v>
      </c>
      <c r="G223" s="173"/>
      <c r="H223" s="172">
        <v>6.8271999999999999E-2</v>
      </c>
      <c r="I223" s="296"/>
      <c r="J223" s="177"/>
    </row>
    <row r="224" spans="1:10" x14ac:dyDescent="0.25">
      <c r="A224" s="224"/>
      <c r="B224" s="191" t="s">
        <v>354</v>
      </c>
      <c r="C224" s="192">
        <v>886</v>
      </c>
      <c r="D224" s="130"/>
      <c r="E224" s="177"/>
      <c r="F224" s="170">
        <v>4.8287999999999998E-2</v>
      </c>
      <c r="G224" s="173"/>
      <c r="H224" s="172">
        <v>3.6756999999999998E-2</v>
      </c>
      <c r="I224" s="296"/>
      <c r="J224" s="177"/>
    </row>
    <row r="225" spans="1:10" x14ac:dyDescent="0.25">
      <c r="A225" s="224"/>
      <c r="B225" s="191" t="s">
        <v>355</v>
      </c>
      <c r="C225" s="192">
        <v>888</v>
      </c>
      <c r="D225" s="130"/>
      <c r="E225" s="177"/>
      <c r="F225" s="170">
        <v>5.2499999999999997E-4</v>
      </c>
      <c r="G225" s="173"/>
      <c r="H225" s="172">
        <v>4.0000000000000002E-4</v>
      </c>
      <c r="I225" s="296"/>
      <c r="J225" s="177"/>
    </row>
    <row r="226" spans="1:10" x14ac:dyDescent="0.25">
      <c r="A226" s="224"/>
      <c r="B226" s="191" t="s">
        <v>356</v>
      </c>
      <c r="C226" s="192">
        <v>889</v>
      </c>
      <c r="D226" s="130"/>
      <c r="E226" s="177"/>
      <c r="F226" s="170">
        <v>5.6614999999999999E-2</v>
      </c>
      <c r="G226" s="173"/>
      <c r="H226" s="172">
        <v>4.3095000000000001E-2</v>
      </c>
      <c r="I226" s="296"/>
      <c r="J226" s="177"/>
    </row>
    <row r="227" spans="1:10" x14ac:dyDescent="0.25">
      <c r="A227" s="224"/>
      <c r="B227" s="191" t="s">
        <v>357</v>
      </c>
      <c r="C227" s="192">
        <v>894</v>
      </c>
      <c r="D227" s="130"/>
      <c r="E227" s="177"/>
      <c r="F227" s="170">
        <v>5.2499999999999997E-4</v>
      </c>
      <c r="G227" s="173"/>
      <c r="H227" s="172">
        <v>4.0000000000000002E-4</v>
      </c>
      <c r="I227" s="296"/>
      <c r="J227" s="177"/>
    </row>
    <row r="228" spans="1:10" x14ac:dyDescent="0.25">
      <c r="A228" s="224"/>
      <c r="B228" s="191" t="s">
        <v>358</v>
      </c>
      <c r="C228" s="192">
        <v>895</v>
      </c>
      <c r="D228" s="130"/>
      <c r="E228" s="177"/>
      <c r="F228" s="170">
        <v>6.8120000000000003E-3</v>
      </c>
      <c r="G228" s="173"/>
      <c r="H228" s="172">
        <v>5.1850000000000004E-3</v>
      </c>
      <c r="I228" s="296"/>
      <c r="J228" s="177"/>
    </row>
    <row r="229" spans="1:10" x14ac:dyDescent="0.25">
      <c r="A229" s="224"/>
      <c r="B229" s="191" t="s">
        <v>359</v>
      </c>
      <c r="C229" s="192">
        <v>896</v>
      </c>
      <c r="D229" s="130"/>
      <c r="E229" s="177"/>
      <c r="F229" s="170">
        <v>4.163E-3</v>
      </c>
      <c r="G229" s="173"/>
      <c r="H229" s="172">
        <v>3.1689999999999999E-3</v>
      </c>
      <c r="I229" s="296"/>
      <c r="J229" s="177"/>
    </row>
    <row r="230" spans="1:10" x14ac:dyDescent="0.25">
      <c r="A230" s="224"/>
      <c r="B230" s="191" t="s">
        <v>360</v>
      </c>
      <c r="C230" s="192">
        <v>899</v>
      </c>
      <c r="D230" s="130"/>
      <c r="E230" s="177"/>
      <c r="F230" s="170">
        <v>4.9540000000000001E-3</v>
      </c>
      <c r="G230" s="173"/>
      <c r="H230" s="172">
        <v>3.771E-3</v>
      </c>
      <c r="I230" s="296"/>
      <c r="J230" s="177"/>
    </row>
    <row r="231" spans="1:10" x14ac:dyDescent="0.25">
      <c r="A231" s="224"/>
      <c r="B231" s="191" t="s">
        <v>361</v>
      </c>
      <c r="C231" s="192">
        <v>955</v>
      </c>
      <c r="D231" s="130"/>
      <c r="E231" s="177"/>
      <c r="F231" s="170">
        <v>2.6080000000000001E-3</v>
      </c>
      <c r="G231" s="173"/>
      <c r="H231" s="172">
        <v>1.9849999999999998E-3</v>
      </c>
      <c r="I231" s="296"/>
      <c r="J231" s="177"/>
    </row>
    <row r="232" spans="1:10" x14ac:dyDescent="0.25">
      <c r="A232" s="224"/>
      <c r="B232" s="295"/>
      <c r="C232" s="123"/>
      <c r="D232" s="123"/>
      <c r="E232" s="295"/>
      <c r="F232" s="298"/>
      <c r="G232" s="173"/>
      <c r="H232" s="298" t="s">
        <v>136</v>
      </c>
      <c r="I232" s="296"/>
      <c r="J232" s="177"/>
    </row>
    <row r="233" spans="1:10" x14ac:dyDescent="0.25">
      <c r="A233" s="224"/>
      <c r="B233" s="295"/>
      <c r="C233" s="123"/>
      <c r="D233" s="123"/>
      <c r="E233" s="295"/>
      <c r="F233" s="298"/>
      <c r="G233" s="173"/>
      <c r="H233" s="298" t="s">
        <v>136</v>
      </c>
      <c r="I233" s="296"/>
      <c r="J233" s="177"/>
    </row>
    <row r="234" spans="1:10" x14ac:dyDescent="0.25">
      <c r="A234" s="224"/>
      <c r="B234" s="295"/>
      <c r="C234" s="123"/>
      <c r="D234" s="123"/>
      <c r="E234" s="295"/>
      <c r="F234" s="298"/>
      <c r="G234" s="173"/>
      <c r="H234" s="298" t="s">
        <v>136</v>
      </c>
      <c r="I234" s="296"/>
      <c r="J234" s="177"/>
    </row>
    <row r="235" spans="1:10" x14ac:dyDescent="0.25">
      <c r="A235" s="224"/>
      <c r="B235" s="295"/>
      <c r="C235" s="123"/>
      <c r="D235" s="123"/>
      <c r="E235" s="295"/>
      <c r="F235" s="298"/>
      <c r="G235" s="173"/>
      <c r="H235" s="298"/>
      <c r="I235" s="296"/>
      <c r="J235" s="177"/>
    </row>
    <row r="236" spans="1:10" x14ac:dyDescent="0.25">
      <c r="A236" s="224"/>
      <c r="B236" s="295"/>
      <c r="C236" s="123"/>
      <c r="D236" s="123"/>
      <c r="E236" s="295"/>
      <c r="F236" s="298"/>
      <c r="G236" s="173"/>
      <c r="H236" s="298"/>
      <c r="I236" s="296"/>
      <c r="J236" s="177"/>
    </row>
    <row r="237" spans="1:10" x14ac:dyDescent="0.25">
      <c r="A237" s="224"/>
      <c r="B237" s="295"/>
      <c r="C237" s="123"/>
      <c r="D237" s="123"/>
      <c r="E237" s="295"/>
      <c r="F237" s="298"/>
      <c r="G237" s="173"/>
      <c r="H237" s="298"/>
      <c r="I237" s="296"/>
      <c r="J237" s="177"/>
    </row>
    <row r="238" spans="1:10" x14ac:dyDescent="0.25">
      <c r="A238" s="224"/>
      <c r="B238" s="295"/>
      <c r="C238" s="123"/>
      <c r="D238" s="123"/>
      <c r="E238" s="295"/>
      <c r="F238" s="298"/>
      <c r="G238" s="173"/>
      <c r="H238" s="298"/>
      <c r="I238" s="296"/>
      <c r="J238" s="177"/>
    </row>
    <row r="239" spans="1:10" x14ac:dyDescent="0.25">
      <c r="A239" s="224"/>
      <c r="B239" s="295"/>
      <c r="C239" s="123"/>
      <c r="D239" s="123"/>
      <c r="E239" s="295"/>
      <c r="F239" s="298"/>
      <c r="G239" s="173"/>
      <c r="H239" s="298"/>
      <c r="I239" s="296"/>
      <c r="J239" s="177"/>
    </row>
    <row r="240" spans="1:10" x14ac:dyDescent="0.25">
      <c r="A240" s="224"/>
      <c r="B240" s="295"/>
      <c r="C240" s="123"/>
      <c r="D240" s="123"/>
      <c r="E240" s="295"/>
      <c r="F240" s="298"/>
      <c r="G240" s="173"/>
      <c r="H240" s="298"/>
      <c r="I240" s="296"/>
      <c r="J240" s="177"/>
    </row>
    <row r="241" spans="1:10" x14ac:dyDescent="0.25">
      <c r="A241" s="224"/>
      <c r="B241" s="295"/>
      <c r="C241" s="123"/>
      <c r="D241" s="123"/>
      <c r="E241" s="295"/>
      <c r="F241" s="298"/>
      <c r="G241" s="173"/>
      <c r="H241" s="298"/>
      <c r="I241" s="296"/>
      <c r="J241" s="177"/>
    </row>
    <row r="242" spans="1:10" x14ac:dyDescent="0.25">
      <c r="A242" s="224"/>
      <c r="B242" s="295"/>
      <c r="C242" s="123"/>
      <c r="D242" s="123"/>
      <c r="E242" s="295"/>
      <c r="F242" s="298"/>
      <c r="G242" s="173"/>
      <c r="H242" s="298"/>
      <c r="I242" s="296"/>
      <c r="J242" s="177"/>
    </row>
    <row r="243" spans="1:10" x14ac:dyDescent="0.25">
      <c r="A243" s="224"/>
      <c r="B243" s="295"/>
      <c r="C243" s="123"/>
      <c r="D243" s="123"/>
      <c r="E243" s="295"/>
      <c r="F243" s="298"/>
      <c r="G243" s="173"/>
      <c r="H243" s="298"/>
      <c r="I243" s="296"/>
      <c r="J243" s="177"/>
    </row>
    <row r="244" spans="1:10" x14ac:dyDescent="0.25">
      <c r="A244" s="224"/>
      <c r="B244" s="295"/>
      <c r="C244" s="123"/>
      <c r="D244" s="123"/>
      <c r="E244" s="295"/>
      <c r="F244" s="298"/>
      <c r="G244" s="173"/>
      <c r="H244" s="298"/>
      <c r="I244" s="296"/>
      <c r="J244" s="177"/>
    </row>
    <row r="245" spans="1:10" x14ac:dyDescent="0.25">
      <c r="A245" s="224"/>
      <c r="B245" s="295"/>
      <c r="C245" s="123"/>
      <c r="D245" s="123"/>
      <c r="E245" s="295"/>
      <c r="F245" s="298"/>
      <c r="G245" s="173"/>
      <c r="H245" s="298"/>
      <c r="I245" s="296"/>
      <c r="J245" s="177"/>
    </row>
    <row r="246" spans="1:10" x14ac:dyDescent="0.25">
      <c r="A246" s="224"/>
      <c r="B246" s="295"/>
      <c r="C246" s="123"/>
      <c r="D246" s="123"/>
      <c r="E246" s="295"/>
      <c r="F246" s="298"/>
      <c r="G246" s="173"/>
      <c r="H246" s="298"/>
      <c r="I246" s="296"/>
      <c r="J246" s="177"/>
    </row>
    <row r="247" spans="1:10" x14ac:dyDescent="0.25">
      <c r="A247" s="224"/>
      <c r="B247" s="295"/>
      <c r="C247" s="123"/>
      <c r="D247" s="123"/>
      <c r="E247" s="295"/>
      <c r="F247" s="298"/>
      <c r="G247" s="173"/>
      <c r="H247" s="298"/>
      <c r="I247" s="296"/>
      <c r="J247" s="177"/>
    </row>
    <row r="248" spans="1:10" x14ac:dyDescent="0.25">
      <c r="A248" s="224"/>
      <c r="B248" s="295"/>
      <c r="C248" s="123"/>
      <c r="D248" s="123"/>
      <c r="E248" s="295"/>
      <c r="F248" s="298"/>
      <c r="G248" s="173"/>
      <c r="H248" s="298"/>
      <c r="I248" s="296"/>
      <c r="J248" s="177"/>
    </row>
    <row r="249" spans="1:10" x14ac:dyDescent="0.25">
      <c r="A249" s="224"/>
      <c r="B249" s="295"/>
      <c r="C249" s="123"/>
      <c r="D249" s="123"/>
      <c r="E249" s="295"/>
      <c r="F249" s="298"/>
      <c r="G249" s="173"/>
      <c r="H249" s="298"/>
      <c r="I249" s="296"/>
      <c r="J249" s="177"/>
    </row>
    <row r="250" spans="1:10" x14ac:dyDescent="0.25">
      <c r="A250" s="224"/>
      <c r="B250" s="295"/>
      <c r="C250" s="123"/>
      <c r="D250" s="123"/>
      <c r="E250" s="295"/>
      <c r="F250" s="298"/>
      <c r="G250" s="173"/>
      <c r="H250" s="298"/>
      <c r="I250" s="296"/>
      <c r="J250" s="177"/>
    </row>
    <row r="251" spans="1:10" x14ac:dyDescent="0.25">
      <c r="A251" s="224"/>
      <c r="B251" s="295"/>
      <c r="C251" s="123"/>
      <c r="D251" s="123"/>
      <c r="E251" s="295"/>
      <c r="F251" s="298"/>
      <c r="G251" s="173"/>
      <c r="H251" s="298"/>
      <c r="I251" s="296"/>
      <c r="J251" s="177"/>
    </row>
    <row r="252" spans="1:10" x14ac:dyDescent="0.25">
      <c r="A252" s="224"/>
      <c r="B252" s="295"/>
      <c r="C252" s="123"/>
      <c r="D252" s="123"/>
      <c r="E252" s="295"/>
      <c r="F252" s="298"/>
      <c r="G252" s="173"/>
      <c r="H252" s="298"/>
      <c r="I252" s="296"/>
      <c r="J252" s="177"/>
    </row>
    <row r="253" spans="1:10" x14ac:dyDescent="0.25">
      <c r="A253" s="224"/>
      <c r="B253" s="295"/>
      <c r="C253" s="123"/>
      <c r="D253" s="123"/>
      <c r="E253" s="295"/>
      <c r="F253" s="298"/>
      <c r="G253" s="173"/>
      <c r="H253" s="298"/>
      <c r="I253" s="296"/>
      <c r="J253" s="177"/>
    </row>
    <row r="254" spans="1:10" x14ac:dyDescent="0.25">
      <c r="A254" s="224"/>
      <c r="B254" s="295"/>
      <c r="C254" s="123"/>
      <c r="D254" s="123"/>
      <c r="E254" s="295"/>
      <c r="F254" s="298"/>
      <c r="G254" s="173"/>
      <c r="H254" s="298"/>
      <c r="I254" s="296"/>
      <c r="J254" s="177"/>
    </row>
    <row r="255" spans="1:10" x14ac:dyDescent="0.25">
      <c r="A255" s="224"/>
      <c r="B255" s="295"/>
      <c r="C255" s="123"/>
      <c r="D255" s="123"/>
      <c r="E255" s="295"/>
      <c r="F255" s="298"/>
      <c r="G255" s="173"/>
      <c r="H255" s="298"/>
      <c r="I255" s="296"/>
      <c r="J255" s="177"/>
    </row>
    <row r="256" spans="1:10" x14ac:dyDescent="0.25">
      <c r="A256" s="224"/>
      <c r="B256" s="295"/>
      <c r="C256" s="123"/>
      <c r="D256" s="123"/>
      <c r="E256" s="295"/>
      <c r="F256" s="298"/>
      <c r="G256" s="173"/>
      <c r="H256" s="298"/>
      <c r="I256" s="296"/>
      <c r="J256" s="177"/>
    </row>
    <row r="257" spans="1:10" x14ac:dyDescent="0.25">
      <c r="A257" s="224"/>
      <c r="B257" s="295"/>
      <c r="C257" s="123"/>
      <c r="D257" s="123"/>
      <c r="E257" s="295"/>
      <c r="F257" s="298"/>
      <c r="G257" s="173"/>
      <c r="H257" s="298"/>
      <c r="I257" s="296"/>
      <c r="J257" s="177"/>
    </row>
    <row r="258" spans="1:10" x14ac:dyDescent="0.25">
      <c r="A258" s="224"/>
      <c r="B258" s="295"/>
      <c r="C258" s="123"/>
      <c r="D258" s="123"/>
      <c r="E258" s="295"/>
      <c r="F258" s="298"/>
      <c r="G258" s="173"/>
      <c r="H258" s="298"/>
      <c r="I258" s="296"/>
      <c r="J258" s="177"/>
    </row>
    <row r="259" spans="1:10" x14ac:dyDescent="0.25">
      <c r="A259" s="224"/>
      <c r="B259" s="295"/>
      <c r="C259" s="123"/>
      <c r="D259" s="123"/>
      <c r="E259" s="295"/>
      <c r="F259" s="298"/>
      <c r="G259" s="173"/>
      <c r="H259" s="298"/>
      <c r="I259" s="296"/>
      <c r="J259" s="177"/>
    </row>
    <row r="260" spans="1:10" x14ac:dyDescent="0.25">
      <c r="A260" s="224"/>
      <c r="B260" s="295"/>
      <c r="C260" s="123"/>
      <c r="D260" s="123"/>
      <c r="E260" s="295"/>
      <c r="F260" s="298"/>
      <c r="G260" s="173"/>
      <c r="H260" s="298"/>
      <c r="I260" s="296"/>
      <c r="J260" s="177"/>
    </row>
    <row r="261" spans="1:10" x14ac:dyDescent="0.25">
      <c r="A261" s="299"/>
      <c r="B261" s="234"/>
      <c r="C261" s="123"/>
      <c r="D261" s="175"/>
      <c r="E261" s="234"/>
      <c r="F261" s="103"/>
      <c r="G261" s="105"/>
      <c r="H261" s="103"/>
      <c r="I261" s="300"/>
      <c r="J261" s="86"/>
    </row>
    <row r="262" spans="1:10" x14ac:dyDescent="0.25">
      <c r="A262" s="299"/>
      <c r="B262" s="234"/>
      <c r="C262" s="123"/>
      <c r="D262" s="175"/>
      <c r="E262" s="234"/>
      <c r="F262" s="103"/>
      <c r="G262" s="105"/>
      <c r="H262" s="103"/>
      <c r="I262" s="300"/>
      <c r="J262" s="86"/>
    </row>
    <row r="263" spans="1:10" x14ac:dyDescent="0.25">
      <c r="A263" s="299"/>
      <c r="B263" s="234"/>
      <c r="C263" s="123"/>
      <c r="D263" s="175"/>
      <c r="E263" s="234"/>
      <c r="F263" s="103"/>
      <c r="G263" s="105"/>
      <c r="H263" s="103"/>
      <c r="I263" s="300"/>
      <c r="J263" s="86"/>
    </row>
    <row r="264" spans="1:10" x14ac:dyDescent="0.25">
      <c r="A264" s="299"/>
      <c r="B264" s="234"/>
      <c r="C264" s="123"/>
      <c r="D264" s="175"/>
      <c r="E264" s="234"/>
      <c r="F264" s="103"/>
      <c r="G264" s="105"/>
      <c r="H264" s="103"/>
      <c r="I264" s="300"/>
      <c r="J264" s="86"/>
    </row>
    <row r="265" spans="1:10" x14ac:dyDescent="0.25">
      <c r="A265" s="299"/>
      <c r="B265" s="234"/>
      <c r="C265" s="123"/>
      <c r="D265" s="175"/>
      <c r="E265" s="234"/>
      <c r="F265" s="103"/>
      <c r="G265" s="105"/>
      <c r="H265" s="103"/>
      <c r="I265" s="300"/>
      <c r="J265" s="86"/>
    </row>
    <row r="266" spans="1:10" x14ac:dyDescent="0.25">
      <c r="A266" s="299"/>
      <c r="B266" s="234"/>
      <c r="C266" s="123"/>
      <c r="D266" s="175"/>
      <c r="E266" s="234"/>
      <c r="F266" s="103"/>
      <c r="G266" s="105"/>
      <c r="H266" s="103"/>
      <c r="I266" s="300"/>
      <c r="J266" s="86"/>
    </row>
    <row r="267" spans="1:10" x14ac:dyDescent="0.25">
      <c r="A267" s="299"/>
      <c r="B267" s="234"/>
      <c r="C267" s="123"/>
      <c r="D267" s="175"/>
      <c r="E267" s="234"/>
      <c r="F267" s="103"/>
      <c r="G267" s="105"/>
      <c r="H267" s="103"/>
      <c r="I267" s="300"/>
      <c r="J267" s="86"/>
    </row>
    <row r="268" spans="1:10" x14ac:dyDescent="0.25">
      <c r="A268" s="299"/>
      <c r="B268" s="234"/>
      <c r="C268" s="123"/>
      <c r="D268" s="175"/>
      <c r="E268" s="234"/>
      <c r="F268" s="103"/>
      <c r="G268" s="105"/>
      <c r="H268" s="103"/>
      <c r="I268" s="300"/>
      <c r="J268" s="86"/>
    </row>
    <row r="269" spans="1:10" x14ac:dyDescent="0.25">
      <c r="A269" s="299"/>
      <c r="B269" s="234"/>
      <c r="C269" s="123"/>
      <c r="D269" s="175"/>
      <c r="E269" s="234"/>
      <c r="F269" s="103"/>
      <c r="G269" s="105"/>
      <c r="H269" s="103"/>
      <c r="I269" s="300"/>
      <c r="J269" s="86"/>
    </row>
    <row r="270" spans="1:10" x14ac:dyDescent="0.25">
      <c r="A270" s="299"/>
      <c r="B270" s="234"/>
      <c r="C270" s="123"/>
      <c r="D270" s="175"/>
      <c r="E270" s="234"/>
      <c r="F270" s="103"/>
      <c r="G270" s="105"/>
      <c r="H270" s="103"/>
      <c r="I270" s="300"/>
      <c r="J270" s="86"/>
    </row>
    <row r="271" spans="1:10" x14ac:dyDescent="0.25">
      <c r="A271" s="299"/>
      <c r="B271" s="234"/>
      <c r="C271" s="123"/>
      <c r="D271" s="175"/>
      <c r="E271" s="234"/>
      <c r="F271" s="103"/>
      <c r="G271" s="105"/>
      <c r="H271" s="103"/>
      <c r="I271" s="300"/>
      <c r="J271" s="86"/>
    </row>
    <row r="272" spans="1:10" x14ac:dyDescent="0.25">
      <c r="A272" s="299"/>
      <c r="B272" s="234"/>
      <c r="C272" s="123"/>
      <c r="D272" s="175"/>
      <c r="E272" s="234"/>
      <c r="F272" s="103"/>
      <c r="G272" s="105"/>
      <c r="H272" s="103"/>
      <c r="I272" s="300"/>
      <c r="J272" s="86"/>
    </row>
    <row r="273" spans="1:10" x14ac:dyDescent="0.25">
      <c r="A273" s="299"/>
      <c r="B273" s="234"/>
      <c r="C273" s="123"/>
      <c r="D273" s="175"/>
      <c r="E273" s="234"/>
      <c r="F273" s="103"/>
      <c r="G273" s="105"/>
      <c r="H273" s="103"/>
      <c r="I273" s="300"/>
      <c r="J273" s="86"/>
    </row>
    <row r="274" spans="1:10" x14ac:dyDescent="0.25">
      <c r="A274" s="299"/>
      <c r="B274" s="234"/>
      <c r="C274" s="123"/>
      <c r="D274" s="175"/>
      <c r="E274" s="234"/>
      <c r="F274" s="103"/>
      <c r="G274" s="105"/>
      <c r="H274" s="103"/>
      <c r="I274" s="300"/>
      <c r="J274" s="86"/>
    </row>
    <row r="275" spans="1:10" x14ac:dyDescent="0.25">
      <c r="A275" s="299"/>
      <c r="B275" s="234"/>
      <c r="C275" s="123"/>
      <c r="D275" s="175"/>
      <c r="E275" s="234"/>
      <c r="F275" s="103"/>
      <c r="G275" s="105"/>
      <c r="H275" s="103"/>
      <c r="I275" s="300"/>
      <c r="J275" s="86"/>
    </row>
    <row r="276" spans="1:10" x14ac:dyDescent="0.25">
      <c r="A276" s="299"/>
      <c r="B276" s="234"/>
      <c r="C276" s="123"/>
      <c r="D276" s="175"/>
      <c r="E276" s="234"/>
      <c r="F276" s="103"/>
      <c r="G276" s="105"/>
      <c r="H276" s="103"/>
      <c r="I276" s="300"/>
      <c r="J276" s="86"/>
    </row>
    <row r="277" spans="1:10" x14ac:dyDescent="0.25">
      <c r="A277" s="299"/>
      <c r="B277" s="234"/>
      <c r="C277" s="123"/>
      <c r="D277" s="175"/>
      <c r="E277" s="234"/>
      <c r="F277" s="103"/>
      <c r="G277" s="105"/>
      <c r="H277" s="103"/>
      <c r="I277" s="300"/>
      <c r="J277" s="86"/>
    </row>
    <row r="278" spans="1:10" x14ac:dyDescent="0.25">
      <c r="A278" s="299"/>
      <c r="B278" s="234"/>
      <c r="C278" s="123"/>
      <c r="D278" s="175"/>
      <c r="E278" s="234"/>
      <c r="F278" s="103"/>
      <c r="G278" s="105"/>
      <c r="H278" s="103"/>
      <c r="I278" s="300"/>
      <c r="J278" s="86"/>
    </row>
    <row r="279" spans="1:10" x14ac:dyDescent="0.25">
      <c r="A279" s="299"/>
      <c r="B279" s="234"/>
      <c r="C279" s="123"/>
      <c r="D279" s="175"/>
      <c r="E279" s="234"/>
      <c r="F279" s="103"/>
      <c r="G279" s="105"/>
      <c r="H279" s="103"/>
      <c r="I279" s="300"/>
      <c r="J279" s="86"/>
    </row>
    <row r="280" spans="1:10" x14ac:dyDescent="0.25">
      <c r="A280" s="299"/>
      <c r="B280" s="234"/>
      <c r="C280" s="123"/>
      <c r="D280" s="175"/>
      <c r="E280" s="234"/>
      <c r="F280" s="103"/>
      <c r="G280" s="105"/>
      <c r="H280" s="103"/>
      <c r="I280" s="300"/>
      <c r="J280" s="86"/>
    </row>
    <row r="281" spans="1:10" x14ac:dyDescent="0.25">
      <c r="A281" s="299"/>
      <c r="B281" s="234"/>
      <c r="C281" s="123"/>
      <c r="D281" s="175"/>
      <c r="E281" s="234"/>
      <c r="F281" s="103"/>
      <c r="G281" s="105"/>
      <c r="H281" s="103"/>
      <c r="I281" s="300"/>
      <c r="J281" s="86"/>
    </row>
    <row r="282" spans="1:10" x14ac:dyDescent="0.25">
      <c r="A282" s="299"/>
      <c r="B282" s="234"/>
      <c r="C282" s="123"/>
      <c r="D282" s="175"/>
      <c r="E282" s="234"/>
      <c r="F282" s="103"/>
      <c r="G282" s="105"/>
      <c r="H282" s="103"/>
      <c r="I282" s="300"/>
      <c r="J282" s="86"/>
    </row>
    <row r="283" spans="1:10" x14ac:dyDescent="0.25">
      <c r="A283" s="299"/>
      <c r="B283" s="234"/>
      <c r="C283" s="123"/>
      <c r="D283" s="175"/>
      <c r="E283" s="234"/>
      <c r="F283" s="103"/>
      <c r="G283" s="105"/>
      <c r="H283" s="103"/>
      <c r="I283" s="300"/>
      <c r="J283" s="86"/>
    </row>
    <row r="284" spans="1:10" x14ac:dyDescent="0.25">
      <c r="A284" s="299"/>
      <c r="B284" s="234"/>
      <c r="C284" s="123"/>
      <c r="D284" s="175"/>
      <c r="E284" s="234"/>
      <c r="F284" s="103"/>
      <c r="G284" s="105"/>
      <c r="H284" s="103"/>
      <c r="I284" s="300"/>
      <c r="J284" s="86"/>
    </row>
    <row r="285" spans="1:10" x14ac:dyDescent="0.25">
      <c r="A285" s="299"/>
      <c r="B285" s="234"/>
      <c r="C285" s="123"/>
      <c r="D285" s="175"/>
      <c r="E285" s="234"/>
      <c r="F285" s="103"/>
      <c r="G285" s="105"/>
      <c r="H285" s="103"/>
      <c r="I285" s="300"/>
      <c r="J285" s="86"/>
    </row>
    <row r="286" spans="1:10" x14ac:dyDescent="0.25">
      <c r="A286" s="299"/>
      <c r="B286" s="234"/>
      <c r="C286" s="123"/>
      <c r="D286" s="175"/>
      <c r="E286" s="234"/>
      <c r="F286" s="103"/>
      <c r="G286" s="105"/>
      <c r="H286" s="103"/>
      <c r="I286" s="300"/>
      <c r="J286" s="86"/>
    </row>
    <row r="287" spans="1:10" x14ac:dyDescent="0.25">
      <c r="A287" s="299"/>
      <c r="B287" s="234"/>
      <c r="C287" s="123"/>
      <c r="D287" s="175"/>
      <c r="E287" s="234"/>
      <c r="F287" s="103"/>
      <c r="G287" s="105"/>
      <c r="H287" s="103"/>
      <c r="I287" s="300"/>
      <c r="J287" s="86"/>
    </row>
    <row r="288" spans="1:10" x14ac:dyDescent="0.25">
      <c r="A288" s="299"/>
      <c r="B288" s="234"/>
      <c r="C288" s="123"/>
      <c r="D288" s="175"/>
      <c r="E288" s="234"/>
      <c r="F288" s="103"/>
      <c r="G288" s="105"/>
      <c r="H288" s="103"/>
      <c r="I288" s="300"/>
      <c r="J288" s="86"/>
    </row>
    <row r="289" spans="1:10" x14ac:dyDescent="0.25">
      <c r="A289" s="299"/>
      <c r="B289" s="234"/>
      <c r="C289" s="123"/>
      <c r="D289" s="175"/>
      <c r="E289" s="234"/>
      <c r="F289" s="103"/>
      <c r="G289" s="105"/>
      <c r="H289" s="103"/>
      <c r="I289" s="300"/>
      <c r="J289" s="86"/>
    </row>
    <row r="290" spans="1:10" x14ac:dyDescent="0.25">
      <c r="A290" s="299"/>
      <c r="B290" s="234"/>
      <c r="C290" s="123"/>
      <c r="D290" s="175"/>
      <c r="E290" s="234"/>
      <c r="F290" s="103"/>
      <c r="G290" s="105"/>
      <c r="H290" s="103"/>
      <c r="I290" s="300"/>
      <c r="J290" s="86"/>
    </row>
    <row r="291" spans="1:10" x14ac:dyDescent="0.25">
      <c r="A291" s="299"/>
      <c r="B291" s="234"/>
      <c r="C291" s="123"/>
      <c r="D291" s="175"/>
      <c r="E291" s="234"/>
      <c r="F291" s="103"/>
      <c r="G291" s="105"/>
      <c r="H291" s="103"/>
      <c r="I291" s="300"/>
      <c r="J291" s="86"/>
    </row>
    <row r="292" spans="1:10" x14ac:dyDescent="0.25">
      <c r="A292" s="299"/>
      <c r="B292" s="234"/>
      <c r="C292" s="123"/>
      <c r="D292" s="175"/>
      <c r="E292" s="234"/>
      <c r="F292" s="103"/>
      <c r="G292" s="105"/>
      <c r="H292" s="103"/>
      <c r="I292" s="300"/>
      <c r="J292" s="86"/>
    </row>
    <row r="293" spans="1:10" x14ac:dyDescent="0.25">
      <c r="A293" s="299"/>
      <c r="B293" s="234"/>
      <c r="C293" s="123"/>
      <c r="D293" s="175"/>
      <c r="E293" s="234"/>
      <c r="F293" s="103"/>
      <c r="G293" s="105"/>
      <c r="H293" s="103"/>
      <c r="I293" s="300"/>
      <c r="J293" s="86"/>
    </row>
    <row r="294" spans="1:10" x14ac:dyDescent="0.25">
      <c r="A294" s="299"/>
      <c r="B294" s="234"/>
      <c r="C294" s="123"/>
      <c r="D294" s="175"/>
      <c r="E294" s="234"/>
      <c r="F294" s="103"/>
      <c r="G294" s="105"/>
      <c r="H294" s="103"/>
      <c r="I294" s="300"/>
      <c r="J294" s="86"/>
    </row>
    <row r="295" spans="1:10" x14ac:dyDescent="0.25">
      <c r="A295" s="299"/>
      <c r="B295" s="234"/>
      <c r="C295" s="123"/>
      <c r="D295" s="175"/>
      <c r="E295" s="234"/>
      <c r="F295" s="103"/>
      <c r="G295" s="105"/>
      <c r="H295" s="103"/>
      <c r="I295" s="300"/>
      <c r="J295" s="86"/>
    </row>
    <row r="296" spans="1:10" x14ac:dyDescent="0.25">
      <c r="A296" s="299"/>
      <c r="B296" s="234"/>
      <c r="C296" s="123"/>
      <c r="D296" s="175"/>
      <c r="E296" s="234"/>
      <c r="F296" s="103"/>
      <c r="G296" s="105"/>
      <c r="H296" s="103"/>
      <c r="I296" s="300"/>
      <c r="J296" s="86"/>
    </row>
    <row r="297" spans="1:10" x14ac:dyDescent="0.25">
      <c r="A297" s="299"/>
      <c r="B297" s="234"/>
      <c r="C297" s="123"/>
      <c r="D297" s="175"/>
      <c r="E297" s="234"/>
      <c r="F297" s="103"/>
      <c r="G297" s="105"/>
      <c r="H297" s="103"/>
      <c r="I297" s="300"/>
      <c r="J297" s="86"/>
    </row>
    <row r="298" spans="1:10" x14ac:dyDescent="0.25">
      <c r="A298" s="299"/>
      <c r="B298" s="234"/>
      <c r="C298" s="123"/>
      <c r="D298" s="175"/>
      <c r="E298" s="234"/>
      <c r="F298" s="103"/>
      <c r="G298" s="105"/>
      <c r="H298" s="103"/>
      <c r="I298" s="300"/>
      <c r="J298" s="86"/>
    </row>
    <row r="299" spans="1:10" x14ac:dyDescent="0.25">
      <c r="A299" s="299"/>
      <c r="B299" s="234"/>
      <c r="C299" s="123"/>
      <c r="D299" s="175"/>
      <c r="E299" s="234"/>
      <c r="F299" s="103"/>
      <c r="G299" s="105"/>
      <c r="H299" s="103"/>
      <c r="I299" s="300"/>
      <c r="J299" s="86"/>
    </row>
    <row r="300" spans="1:10" x14ac:dyDescent="0.25">
      <c r="A300" s="299"/>
      <c r="B300" s="234"/>
      <c r="C300" s="123"/>
      <c r="D300" s="175"/>
      <c r="E300" s="234"/>
      <c r="F300" s="103"/>
      <c r="G300" s="105"/>
      <c r="H300" s="103"/>
      <c r="I300" s="300"/>
      <c r="J300" s="86"/>
    </row>
    <row r="301" spans="1:10" x14ac:dyDescent="0.25">
      <c r="A301" s="299"/>
      <c r="B301" s="234"/>
      <c r="C301" s="123"/>
      <c r="D301" s="175"/>
      <c r="E301" s="234"/>
      <c r="F301" s="103"/>
      <c r="G301" s="105"/>
      <c r="H301" s="103"/>
      <c r="I301" s="300"/>
      <c r="J301" s="86"/>
    </row>
    <row r="302" spans="1:10" x14ac:dyDescent="0.25">
      <c r="A302" s="299"/>
      <c r="B302" s="234"/>
      <c r="C302" s="123"/>
      <c r="D302" s="175"/>
      <c r="E302" s="234"/>
      <c r="F302" s="103"/>
      <c r="G302" s="105"/>
      <c r="H302" s="103"/>
      <c r="I302" s="300"/>
      <c r="J302" s="86"/>
    </row>
    <row r="303" spans="1:10" x14ac:dyDescent="0.25">
      <c r="A303" s="299"/>
      <c r="B303" s="234"/>
      <c r="C303" s="123"/>
      <c r="D303" s="175"/>
      <c r="E303" s="234"/>
      <c r="F303" s="103"/>
      <c r="G303" s="105"/>
      <c r="H303" s="103"/>
      <c r="I303" s="300"/>
      <c r="J303" s="86"/>
    </row>
    <row r="304" spans="1:10" x14ac:dyDescent="0.25">
      <c r="A304" s="299"/>
      <c r="B304" s="234"/>
      <c r="C304" s="123"/>
      <c r="D304" s="175"/>
      <c r="E304" s="234"/>
      <c r="F304" s="103"/>
      <c r="G304" s="105"/>
      <c r="H304" s="103"/>
      <c r="I304" s="300"/>
      <c r="J304" s="86"/>
    </row>
    <row r="305" spans="1:10" x14ac:dyDescent="0.25">
      <c r="A305" s="299"/>
      <c r="B305" s="234"/>
      <c r="C305" s="123"/>
      <c r="D305" s="175"/>
      <c r="E305" s="234"/>
      <c r="F305" s="103"/>
      <c r="G305" s="105"/>
      <c r="H305" s="103"/>
      <c r="I305" s="300"/>
      <c r="J305" s="86"/>
    </row>
    <row r="306" spans="1:10" x14ac:dyDescent="0.25">
      <c r="A306" s="299"/>
      <c r="B306" s="234"/>
      <c r="C306" s="123"/>
      <c r="D306" s="175"/>
      <c r="E306" s="234"/>
      <c r="F306" s="103"/>
      <c r="G306" s="105"/>
      <c r="H306" s="103"/>
      <c r="I306" s="300"/>
      <c r="J306" s="86"/>
    </row>
    <row r="307" spans="1:10" x14ac:dyDescent="0.25">
      <c r="A307" s="299"/>
      <c r="B307" s="234"/>
      <c r="C307" s="123"/>
      <c r="D307" s="175"/>
      <c r="E307" s="234"/>
      <c r="F307" s="103"/>
      <c r="G307" s="105"/>
      <c r="H307" s="103"/>
      <c r="I307" s="300"/>
      <c r="J307" s="86"/>
    </row>
    <row r="308" spans="1:10" x14ac:dyDescent="0.25">
      <c r="A308" s="299"/>
      <c r="B308" s="234"/>
      <c r="C308" s="123"/>
      <c r="D308" s="175"/>
      <c r="E308" s="234"/>
      <c r="F308" s="103"/>
      <c r="G308" s="105"/>
      <c r="H308" s="103"/>
      <c r="I308" s="300"/>
      <c r="J308" s="86"/>
    </row>
    <row r="309" spans="1:10" x14ac:dyDescent="0.25">
      <c r="A309" s="299"/>
      <c r="B309" s="234"/>
      <c r="C309" s="123"/>
      <c r="D309" s="175"/>
      <c r="E309" s="234"/>
      <c r="F309" s="103"/>
      <c r="G309" s="105"/>
      <c r="H309" s="103"/>
      <c r="I309" s="300"/>
      <c r="J309" s="86"/>
    </row>
    <row r="310" spans="1:10" x14ac:dyDescent="0.25">
      <c r="A310" s="299"/>
      <c r="B310" s="234"/>
      <c r="C310" s="123"/>
      <c r="D310" s="175"/>
      <c r="E310" s="234"/>
      <c r="F310" s="103"/>
      <c r="G310" s="105"/>
      <c r="H310" s="103"/>
      <c r="I310" s="300"/>
      <c r="J310" s="86"/>
    </row>
    <row r="311" spans="1:10" x14ac:dyDescent="0.25">
      <c r="A311" s="299"/>
      <c r="B311" s="234"/>
      <c r="C311" s="123"/>
      <c r="D311" s="175"/>
      <c r="E311" s="234"/>
      <c r="F311" s="103"/>
      <c r="G311" s="105"/>
      <c r="H311" s="103"/>
      <c r="I311" s="300"/>
      <c r="J311" s="86"/>
    </row>
    <row r="312" spans="1:10" x14ac:dyDescent="0.25">
      <c r="A312" s="299"/>
      <c r="B312" s="234"/>
      <c r="C312" s="123"/>
      <c r="D312" s="175"/>
      <c r="E312" s="234"/>
      <c r="F312" s="103"/>
      <c r="G312" s="105"/>
      <c r="H312" s="103"/>
      <c r="I312" s="300"/>
      <c r="J312" s="86"/>
    </row>
    <row r="313" spans="1:10" x14ac:dyDescent="0.25">
      <c r="A313" s="299"/>
      <c r="B313" s="234"/>
      <c r="C313" s="123"/>
      <c r="D313" s="175"/>
      <c r="E313" s="234"/>
      <c r="F313" s="103"/>
      <c r="G313" s="105"/>
      <c r="H313" s="103"/>
      <c r="I313" s="300"/>
      <c r="J313" s="86"/>
    </row>
    <row r="314" spans="1:10" x14ac:dyDescent="0.25">
      <c r="A314" s="299"/>
      <c r="B314" s="234"/>
      <c r="C314" s="123"/>
      <c r="D314" s="175"/>
      <c r="E314" s="234"/>
      <c r="F314" s="103"/>
      <c r="G314" s="105"/>
      <c r="H314" s="103"/>
      <c r="I314" s="300"/>
      <c r="J314" s="86"/>
    </row>
    <row r="315" spans="1:10" x14ac:dyDescent="0.25">
      <c r="A315" s="299"/>
      <c r="B315" s="234"/>
      <c r="C315" s="123"/>
      <c r="D315" s="175"/>
      <c r="E315" s="234"/>
      <c r="F315" s="103"/>
      <c r="G315" s="105"/>
      <c r="H315" s="103"/>
      <c r="I315" s="300"/>
      <c r="J315" s="86"/>
    </row>
    <row r="316" spans="1:10" x14ac:dyDescent="0.25">
      <c r="A316" s="299"/>
      <c r="B316" s="234"/>
      <c r="C316" s="123"/>
      <c r="D316" s="175"/>
      <c r="E316" s="234"/>
      <c r="F316" s="103"/>
      <c r="G316" s="105"/>
      <c r="H316" s="103"/>
      <c r="I316" s="300"/>
      <c r="J316" s="86"/>
    </row>
    <row r="317" spans="1:10" x14ac:dyDescent="0.25">
      <c r="A317" s="299"/>
      <c r="B317" s="234"/>
      <c r="C317" s="123"/>
      <c r="D317" s="175"/>
      <c r="E317" s="234"/>
      <c r="F317" s="103"/>
      <c r="G317" s="105"/>
      <c r="H317" s="103"/>
      <c r="I317" s="300"/>
      <c r="J317" s="86"/>
    </row>
    <row r="318" spans="1:10" x14ac:dyDescent="0.25">
      <c r="A318" s="299"/>
      <c r="B318" s="234"/>
      <c r="C318" s="123"/>
      <c r="D318" s="175"/>
      <c r="E318" s="234"/>
      <c r="F318" s="103"/>
      <c r="G318" s="105"/>
      <c r="H318" s="103"/>
      <c r="I318" s="300"/>
      <c r="J318" s="86"/>
    </row>
    <row r="319" spans="1:10" x14ac:dyDescent="0.25">
      <c r="A319" s="299"/>
      <c r="B319" s="234"/>
      <c r="C319" s="123"/>
      <c r="D319" s="175"/>
      <c r="E319" s="234"/>
      <c r="F319" s="103"/>
      <c r="G319" s="105"/>
      <c r="H319" s="103"/>
      <c r="I319" s="300"/>
      <c r="J319" s="86"/>
    </row>
    <row r="320" spans="1:10" x14ac:dyDescent="0.25">
      <c r="A320" s="299"/>
      <c r="B320" s="234"/>
      <c r="C320" s="123"/>
      <c r="D320" s="175"/>
      <c r="E320" s="234"/>
      <c r="F320" s="103"/>
      <c r="G320" s="105"/>
      <c r="H320" s="103"/>
      <c r="I320" s="300"/>
      <c r="J320" s="86"/>
    </row>
    <row r="321" spans="1:10" x14ac:dyDescent="0.25">
      <c r="A321" s="299"/>
      <c r="B321" s="234"/>
      <c r="C321" s="123"/>
      <c r="D321" s="175"/>
      <c r="E321" s="234"/>
      <c r="F321" s="103"/>
      <c r="G321" s="105"/>
      <c r="H321" s="103"/>
      <c r="I321" s="300"/>
      <c r="J321" s="86"/>
    </row>
    <row r="322" spans="1:10" x14ac:dyDescent="0.25">
      <c r="A322" s="299"/>
      <c r="B322" s="234"/>
      <c r="C322" s="123"/>
      <c r="D322" s="175"/>
      <c r="E322" s="234"/>
      <c r="F322" s="103"/>
      <c r="G322" s="105"/>
      <c r="H322" s="103"/>
      <c r="I322" s="300"/>
      <c r="J322" s="86"/>
    </row>
    <row r="323" spans="1:10" x14ac:dyDescent="0.25">
      <c r="A323" s="299"/>
      <c r="B323" s="234"/>
      <c r="C323" s="123"/>
      <c r="D323" s="175"/>
      <c r="E323" s="234"/>
      <c r="F323" s="103"/>
      <c r="G323" s="105"/>
      <c r="H323" s="103"/>
      <c r="I323" s="300"/>
      <c r="J323" s="86"/>
    </row>
    <row r="324" spans="1:10" x14ac:dyDescent="0.25">
      <c r="A324" s="299"/>
      <c r="B324" s="234"/>
      <c r="C324" s="123"/>
      <c r="D324" s="175"/>
      <c r="E324" s="234"/>
      <c r="F324" s="103"/>
      <c r="G324" s="105"/>
      <c r="H324" s="103"/>
      <c r="I324" s="300"/>
      <c r="J324" s="86"/>
    </row>
    <row r="325" spans="1:10" x14ac:dyDescent="0.25">
      <c r="A325" s="299"/>
      <c r="B325" s="234"/>
      <c r="C325" s="123"/>
      <c r="D325" s="175"/>
      <c r="E325" s="234"/>
      <c r="F325" s="103"/>
      <c r="G325" s="105"/>
      <c r="H325" s="103"/>
      <c r="I325" s="300"/>
      <c r="J325" s="86"/>
    </row>
    <row r="326" spans="1:10" x14ac:dyDescent="0.25">
      <c r="A326" s="299"/>
      <c r="B326" s="234"/>
      <c r="C326" s="123"/>
      <c r="D326" s="175"/>
      <c r="E326" s="234"/>
      <c r="F326" s="103"/>
      <c r="G326" s="105"/>
      <c r="H326" s="103"/>
      <c r="I326" s="300"/>
      <c r="J326" s="86"/>
    </row>
    <row r="327" spans="1:10" x14ac:dyDescent="0.25">
      <c r="A327" s="299"/>
      <c r="B327" s="234"/>
      <c r="C327" s="123"/>
      <c r="D327" s="175"/>
      <c r="E327" s="234"/>
      <c r="F327" s="103"/>
      <c r="G327" s="105"/>
      <c r="H327" s="103"/>
      <c r="I327" s="300"/>
      <c r="J327" s="86"/>
    </row>
    <row r="328" spans="1:10" x14ac:dyDescent="0.25">
      <c r="A328" s="299"/>
      <c r="B328" s="234"/>
      <c r="C328" s="123"/>
      <c r="D328" s="175"/>
      <c r="E328" s="234"/>
      <c r="F328" s="103"/>
      <c r="G328" s="105"/>
      <c r="H328" s="103"/>
      <c r="I328" s="300"/>
      <c r="J328" s="86"/>
    </row>
    <row r="329" spans="1:10" x14ac:dyDescent="0.25">
      <c r="A329" s="299"/>
      <c r="B329" s="234"/>
      <c r="C329" s="123"/>
      <c r="D329" s="175"/>
      <c r="E329" s="234"/>
      <c r="F329" s="103"/>
      <c r="G329" s="105"/>
      <c r="H329" s="103"/>
      <c r="I329" s="300"/>
      <c r="J329" s="86"/>
    </row>
    <row r="330" spans="1:10" x14ac:dyDescent="0.25">
      <c r="A330" s="299"/>
      <c r="B330" s="234"/>
      <c r="C330" s="123"/>
      <c r="D330" s="175"/>
      <c r="E330" s="234"/>
      <c r="F330" s="103"/>
      <c r="G330" s="105"/>
      <c r="H330" s="103"/>
      <c r="I330" s="300"/>
      <c r="J330" s="86"/>
    </row>
    <row r="331" spans="1:10" x14ac:dyDescent="0.25">
      <c r="A331" s="299"/>
      <c r="B331" s="234"/>
      <c r="C331" s="123"/>
      <c r="D331" s="175"/>
      <c r="E331" s="234"/>
      <c r="F331" s="103"/>
      <c r="G331" s="105"/>
      <c r="H331" s="103"/>
      <c r="I331" s="300"/>
      <c r="J331" s="86"/>
    </row>
    <row r="332" spans="1:10" x14ac:dyDescent="0.25">
      <c r="A332" s="299"/>
      <c r="B332" s="234"/>
      <c r="C332" s="123"/>
      <c r="D332" s="175"/>
      <c r="E332" s="234"/>
      <c r="F332" s="103"/>
      <c r="G332" s="105"/>
      <c r="H332" s="103"/>
      <c r="I332" s="300"/>
      <c r="J332" s="86"/>
    </row>
    <row r="333" spans="1:10" x14ac:dyDescent="0.25">
      <c r="A333" s="299"/>
      <c r="B333" s="234"/>
      <c r="C333" s="123"/>
      <c r="D333" s="175"/>
      <c r="E333" s="234"/>
      <c r="F333" s="103"/>
      <c r="G333" s="105"/>
      <c r="H333" s="103"/>
      <c r="I333" s="300"/>
      <c r="J333" s="86"/>
    </row>
    <row r="334" spans="1:10" x14ac:dyDescent="0.25">
      <c r="A334" s="299"/>
      <c r="B334" s="234"/>
      <c r="C334" s="123"/>
      <c r="D334" s="175"/>
      <c r="E334" s="234"/>
      <c r="F334" s="103"/>
      <c r="G334" s="105"/>
      <c r="H334" s="103"/>
      <c r="I334" s="300"/>
      <c r="J334" s="86"/>
    </row>
    <row r="335" spans="1:10" x14ac:dyDescent="0.25">
      <c r="A335" s="299"/>
      <c r="B335" s="234"/>
      <c r="C335" s="123"/>
      <c r="D335" s="175"/>
      <c r="E335" s="234"/>
      <c r="F335" s="103"/>
      <c r="G335" s="105"/>
      <c r="H335" s="103"/>
      <c r="I335" s="300"/>
      <c r="J335" s="86"/>
    </row>
    <row r="336" spans="1:10" x14ac:dyDescent="0.25">
      <c r="A336" s="299"/>
      <c r="B336" s="234"/>
      <c r="C336" s="123"/>
      <c r="D336" s="175"/>
      <c r="E336" s="234"/>
      <c r="F336" s="103"/>
      <c r="G336" s="105"/>
      <c r="H336" s="103"/>
      <c r="I336" s="300"/>
      <c r="J336" s="86"/>
    </row>
    <row r="337" spans="1:10" x14ac:dyDescent="0.25">
      <c r="A337" s="299"/>
      <c r="B337" s="234"/>
      <c r="C337" s="123"/>
      <c r="D337" s="175"/>
      <c r="E337" s="234"/>
      <c r="F337" s="103"/>
      <c r="G337" s="105"/>
      <c r="H337" s="103"/>
      <c r="I337" s="300"/>
      <c r="J337" s="86"/>
    </row>
    <row r="338" spans="1:10" x14ac:dyDescent="0.25">
      <c r="A338" s="299"/>
      <c r="B338" s="234"/>
      <c r="C338" s="123"/>
      <c r="D338" s="175"/>
      <c r="E338" s="234"/>
      <c r="F338" s="103"/>
      <c r="G338" s="105"/>
      <c r="H338" s="103"/>
      <c r="I338" s="300"/>
      <c r="J338" s="86"/>
    </row>
    <row r="339" spans="1:10" x14ac:dyDescent="0.25">
      <c r="A339" s="299"/>
      <c r="B339" s="234"/>
      <c r="C339" s="123"/>
      <c r="D339" s="175"/>
      <c r="E339" s="234"/>
      <c r="F339" s="103"/>
      <c r="G339" s="105"/>
      <c r="H339" s="103"/>
      <c r="I339" s="300"/>
      <c r="J339" s="86"/>
    </row>
    <row r="340" spans="1:10" x14ac:dyDescent="0.25">
      <c r="A340" s="299"/>
      <c r="B340" s="234"/>
      <c r="C340" s="123"/>
      <c r="D340" s="175"/>
      <c r="E340" s="234"/>
      <c r="F340" s="103"/>
      <c r="G340" s="105"/>
      <c r="H340" s="103"/>
      <c r="I340" s="300"/>
      <c r="J340" s="86"/>
    </row>
    <row r="341" spans="1:10" x14ac:dyDescent="0.25">
      <c r="A341" s="299"/>
      <c r="B341" s="234"/>
      <c r="C341" s="123"/>
      <c r="D341" s="175"/>
      <c r="E341" s="234"/>
      <c r="F341" s="103"/>
      <c r="G341" s="105"/>
      <c r="H341" s="103"/>
      <c r="I341" s="300"/>
      <c r="J341" s="86"/>
    </row>
    <row r="342" spans="1:10" x14ac:dyDescent="0.25">
      <c r="A342" s="299"/>
      <c r="B342" s="234"/>
      <c r="C342" s="123"/>
      <c r="D342" s="175"/>
      <c r="E342" s="234"/>
      <c r="F342" s="103"/>
      <c r="G342" s="105"/>
      <c r="H342" s="103"/>
      <c r="I342" s="300"/>
      <c r="J342" s="86"/>
    </row>
    <row r="343" spans="1:10" x14ac:dyDescent="0.25">
      <c r="A343" s="299"/>
      <c r="B343" s="234"/>
      <c r="C343" s="123"/>
      <c r="D343" s="175"/>
      <c r="E343" s="234"/>
      <c r="F343" s="103"/>
      <c r="G343" s="105"/>
      <c r="H343" s="103"/>
      <c r="I343" s="300"/>
      <c r="J343" s="86"/>
    </row>
    <row r="344" spans="1:10" x14ac:dyDescent="0.25">
      <c r="A344" s="299"/>
      <c r="B344" s="234"/>
      <c r="C344" s="123"/>
      <c r="D344" s="175"/>
      <c r="E344" s="234"/>
      <c r="F344" s="103"/>
      <c r="G344" s="105"/>
      <c r="H344" s="103"/>
      <c r="I344" s="300"/>
      <c r="J344" s="86"/>
    </row>
    <row r="345" spans="1:10" x14ac:dyDescent="0.25">
      <c r="A345" s="299"/>
      <c r="B345" s="234"/>
      <c r="C345" s="123"/>
      <c r="D345" s="175"/>
      <c r="E345" s="234"/>
      <c r="F345" s="103"/>
      <c r="G345" s="105"/>
      <c r="H345" s="103"/>
      <c r="I345" s="300"/>
      <c r="J345" s="86"/>
    </row>
    <row r="346" spans="1:10" x14ac:dyDescent="0.25">
      <c r="A346" s="299"/>
      <c r="B346" s="234"/>
      <c r="C346" s="123"/>
      <c r="D346" s="175"/>
      <c r="E346" s="234"/>
      <c r="F346" s="103"/>
      <c r="G346" s="105"/>
      <c r="H346" s="103"/>
      <c r="I346" s="300"/>
      <c r="J346" s="86"/>
    </row>
    <row r="347" spans="1:10" x14ac:dyDescent="0.25">
      <c r="A347" s="299"/>
      <c r="B347" s="234"/>
      <c r="C347" s="123"/>
      <c r="D347" s="175"/>
      <c r="E347" s="234"/>
      <c r="F347" s="103"/>
      <c r="G347" s="105"/>
      <c r="H347" s="103"/>
      <c r="I347" s="300"/>
      <c r="J347" s="86"/>
    </row>
    <row r="348" spans="1:10" x14ac:dyDescent="0.25">
      <c r="A348" s="299"/>
      <c r="B348" s="234"/>
      <c r="C348" s="123"/>
      <c r="D348" s="175"/>
      <c r="E348" s="234"/>
      <c r="F348" s="103"/>
      <c r="G348" s="105"/>
      <c r="H348" s="103"/>
      <c r="I348" s="300"/>
      <c r="J348" s="86"/>
    </row>
    <row r="349" spans="1:10" x14ac:dyDescent="0.25">
      <c r="A349" s="299"/>
      <c r="B349" s="234"/>
      <c r="C349" s="123"/>
      <c r="D349" s="175"/>
      <c r="E349" s="234"/>
      <c r="F349" s="103"/>
      <c r="G349" s="105"/>
      <c r="H349" s="103"/>
      <c r="I349" s="300"/>
      <c r="J349" s="86"/>
    </row>
    <row r="350" spans="1:10" x14ac:dyDescent="0.25">
      <c r="A350" s="299"/>
      <c r="B350" s="234"/>
      <c r="C350" s="123"/>
      <c r="D350" s="175"/>
      <c r="E350" s="234"/>
      <c r="F350" s="103"/>
      <c r="G350" s="105"/>
      <c r="H350" s="103"/>
      <c r="I350" s="300"/>
      <c r="J350" s="86"/>
    </row>
    <row r="351" spans="1:10" x14ac:dyDescent="0.25">
      <c r="A351" s="299"/>
      <c r="B351" s="234"/>
      <c r="C351" s="123"/>
      <c r="D351" s="175"/>
      <c r="E351" s="234"/>
      <c r="F351" s="103"/>
      <c r="G351" s="105"/>
      <c r="H351" s="103"/>
      <c r="I351" s="300"/>
      <c r="J351" s="86"/>
    </row>
    <row r="352" spans="1:10" x14ac:dyDescent="0.25">
      <c r="A352" s="299"/>
      <c r="B352" s="234"/>
      <c r="C352" s="123"/>
      <c r="D352" s="175"/>
      <c r="E352" s="234"/>
      <c r="F352" s="103"/>
      <c r="G352" s="105"/>
      <c r="H352" s="103"/>
      <c r="I352" s="300"/>
      <c r="J352" s="86"/>
    </row>
    <row r="353" spans="1:10" x14ac:dyDescent="0.25">
      <c r="A353" s="299"/>
      <c r="B353" s="234"/>
      <c r="C353" s="123"/>
      <c r="D353" s="175"/>
      <c r="E353" s="234"/>
      <c r="F353" s="103"/>
      <c r="G353" s="105"/>
      <c r="H353" s="103"/>
      <c r="I353" s="300"/>
      <c r="J353" s="86"/>
    </row>
    <row r="354" spans="1:10" x14ac:dyDescent="0.25">
      <c r="A354" s="299"/>
      <c r="B354" s="234"/>
      <c r="C354" s="123"/>
      <c r="D354" s="175"/>
      <c r="E354" s="234"/>
      <c r="F354" s="103"/>
      <c r="G354" s="105"/>
      <c r="H354" s="103"/>
      <c r="I354" s="300"/>
      <c r="J354" s="86"/>
    </row>
    <row r="355" spans="1:10" x14ac:dyDescent="0.25">
      <c r="A355" s="299"/>
      <c r="B355" s="234"/>
      <c r="C355" s="123"/>
      <c r="D355" s="175"/>
      <c r="E355" s="234"/>
      <c r="F355" s="103"/>
      <c r="G355" s="105"/>
      <c r="H355" s="103"/>
      <c r="I355" s="300"/>
      <c r="J355" s="86"/>
    </row>
    <row r="356" spans="1:10" x14ac:dyDescent="0.25">
      <c r="A356" s="299"/>
      <c r="B356" s="234"/>
      <c r="C356" s="123"/>
      <c r="D356" s="175"/>
      <c r="E356" s="234"/>
      <c r="F356" s="103"/>
      <c r="G356" s="105"/>
      <c r="H356" s="103"/>
      <c r="I356" s="300"/>
      <c r="J356" s="86"/>
    </row>
    <row r="357" spans="1:10" x14ac:dyDescent="0.25">
      <c r="A357" s="299"/>
      <c r="B357" s="234"/>
      <c r="C357" s="123"/>
      <c r="D357" s="175"/>
      <c r="E357" s="234"/>
      <c r="F357" s="103"/>
      <c r="G357" s="105"/>
      <c r="H357" s="103"/>
      <c r="I357" s="300"/>
      <c r="J357" s="86"/>
    </row>
    <row r="358" spans="1:10" x14ac:dyDescent="0.25">
      <c r="A358" s="299"/>
      <c r="B358" s="234"/>
      <c r="C358" s="123"/>
      <c r="D358" s="175"/>
      <c r="E358" s="234"/>
      <c r="F358" s="103"/>
      <c r="G358" s="105"/>
      <c r="H358" s="103"/>
      <c r="I358" s="300"/>
      <c r="J358" s="86"/>
    </row>
    <row r="359" spans="1:10" x14ac:dyDescent="0.25">
      <c r="A359" s="299"/>
      <c r="B359" s="234"/>
      <c r="C359" s="123"/>
      <c r="D359" s="175"/>
      <c r="E359" s="234"/>
      <c r="F359" s="103"/>
      <c r="G359" s="105"/>
      <c r="H359" s="103"/>
      <c r="I359" s="300"/>
      <c r="J359" s="86"/>
    </row>
    <row r="360" spans="1:10" x14ac:dyDescent="0.25">
      <c r="A360" s="299"/>
      <c r="B360" s="234"/>
      <c r="C360" s="123"/>
      <c r="D360" s="175"/>
      <c r="E360" s="234"/>
      <c r="F360" s="103"/>
      <c r="G360" s="105"/>
      <c r="H360" s="103"/>
      <c r="I360" s="300"/>
      <c r="J360" s="86"/>
    </row>
    <row r="361" spans="1:10" x14ac:dyDescent="0.25">
      <c r="A361" s="299"/>
      <c r="B361" s="234"/>
      <c r="C361" s="123"/>
      <c r="D361" s="175"/>
      <c r="E361" s="234"/>
      <c r="F361" s="103"/>
      <c r="G361" s="105"/>
      <c r="H361" s="103"/>
      <c r="I361" s="300"/>
      <c r="J361" s="86"/>
    </row>
    <row r="362" spans="1:10" x14ac:dyDescent="0.25">
      <c r="A362" s="299"/>
      <c r="B362" s="234"/>
      <c r="C362" s="123"/>
      <c r="D362" s="175"/>
      <c r="E362" s="234"/>
      <c r="F362" s="103"/>
      <c r="G362" s="105"/>
      <c r="H362" s="103"/>
      <c r="I362" s="300"/>
      <c r="J362" s="86"/>
    </row>
    <row r="363" spans="1:10" x14ac:dyDescent="0.25">
      <c r="A363" s="299"/>
      <c r="B363" s="234"/>
      <c r="C363" s="123"/>
      <c r="D363" s="175"/>
      <c r="E363" s="234"/>
      <c r="F363" s="103"/>
      <c r="G363" s="105"/>
      <c r="H363" s="103"/>
      <c r="I363" s="300"/>
      <c r="J363" s="86"/>
    </row>
    <row r="364" spans="1:10" x14ac:dyDescent="0.25">
      <c r="A364" s="299"/>
      <c r="B364" s="234"/>
      <c r="C364" s="123"/>
      <c r="D364" s="175"/>
      <c r="E364" s="234"/>
      <c r="F364" s="103"/>
      <c r="G364" s="105"/>
      <c r="H364" s="103"/>
      <c r="I364" s="300"/>
      <c r="J364" s="86"/>
    </row>
    <row r="365" spans="1:10" x14ac:dyDescent="0.25">
      <c r="A365" s="299"/>
      <c r="B365" s="234"/>
      <c r="C365" s="123"/>
      <c r="D365" s="175"/>
      <c r="E365" s="234"/>
      <c r="F365" s="103"/>
      <c r="G365" s="105"/>
      <c r="H365" s="103"/>
      <c r="I365" s="300"/>
      <c r="J365" s="86"/>
    </row>
    <row r="366" spans="1:10" x14ac:dyDescent="0.25">
      <c r="A366" s="299"/>
      <c r="B366" s="234"/>
      <c r="C366" s="123"/>
      <c r="D366" s="175"/>
      <c r="E366" s="234"/>
      <c r="F366" s="103"/>
      <c r="G366" s="105"/>
      <c r="H366" s="103"/>
      <c r="I366" s="300"/>
      <c r="J366" s="86"/>
    </row>
    <row r="367" spans="1:10" x14ac:dyDescent="0.25">
      <c r="A367" s="299"/>
      <c r="B367" s="234"/>
      <c r="C367" s="123"/>
      <c r="D367" s="175"/>
      <c r="E367" s="234"/>
      <c r="F367" s="103"/>
      <c r="G367" s="105"/>
      <c r="H367" s="103"/>
      <c r="I367" s="300"/>
      <c r="J367" s="86"/>
    </row>
    <row r="368" spans="1:10" x14ac:dyDescent="0.25">
      <c r="A368" s="299"/>
      <c r="B368" s="234"/>
      <c r="C368" s="123"/>
      <c r="D368" s="175"/>
      <c r="E368" s="234"/>
      <c r="F368" s="103"/>
      <c r="G368" s="105"/>
      <c r="H368" s="103"/>
      <c r="I368" s="300"/>
      <c r="J368" s="86"/>
    </row>
    <row r="369" spans="1:10" x14ac:dyDescent="0.25">
      <c r="A369" s="299"/>
      <c r="B369" s="234"/>
      <c r="C369" s="123"/>
      <c r="D369" s="175"/>
      <c r="E369" s="234"/>
      <c r="F369" s="103"/>
      <c r="G369" s="105"/>
      <c r="H369" s="103"/>
      <c r="I369" s="300"/>
      <c r="J369" s="86"/>
    </row>
    <row r="370" spans="1:10" x14ac:dyDescent="0.25">
      <c r="A370" s="299"/>
      <c r="B370" s="234"/>
      <c r="C370" s="123"/>
      <c r="D370" s="175"/>
      <c r="E370" s="234"/>
      <c r="F370" s="103"/>
      <c r="G370" s="105"/>
      <c r="H370" s="103"/>
      <c r="I370" s="300"/>
      <c r="J370" s="86"/>
    </row>
    <row r="371" spans="1:10" x14ac:dyDescent="0.25">
      <c r="A371" s="299"/>
      <c r="B371" s="234"/>
      <c r="C371" s="123"/>
      <c r="D371" s="175"/>
      <c r="E371" s="234"/>
      <c r="F371" s="103"/>
      <c r="G371" s="105"/>
      <c r="H371" s="105"/>
      <c r="I371" s="300"/>
      <c r="J371" s="86"/>
    </row>
    <row r="372" spans="1:10" x14ac:dyDescent="0.25">
      <c r="A372" s="299"/>
      <c r="B372" s="234"/>
      <c r="C372" s="123"/>
      <c r="D372" s="175"/>
      <c r="E372" s="234"/>
      <c r="F372" s="103"/>
      <c r="G372" s="105"/>
      <c r="H372" s="105"/>
      <c r="I372" s="300"/>
      <c r="J372" s="86"/>
    </row>
    <row r="373" spans="1:10" x14ac:dyDescent="0.25">
      <c r="A373" s="299"/>
      <c r="B373" s="234"/>
      <c r="C373" s="123"/>
      <c r="D373" s="175"/>
      <c r="E373" s="234"/>
      <c r="F373" s="103"/>
      <c r="G373" s="105"/>
      <c r="H373" s="105"/>
      <c r="I373" s="300"/>
      <c r="J373" s="86"/>
    </row>
    <row r="374" spans="1:10" x14ac:dyDescent="0.25">
      <c r="A374" s="299"/>
      <c r="B374" s="234"/>
      <c r="C374" s="123"/>
      <c r="D374" s="175"/>
      <c r="E374" s="234"/>
      <c r="F374" s="103"/>
      <c r="G374" s="105"/>
      <c r="H374" s="105"/>
      <c r="I374" s="300"/>
      <c r="J374" s="86"/>
    </row>
    <row r="375" spans="1:10" x14ac:dyDescent="0.25">
      <c r="A375" s="299"/>
      <c r="B375" s="234"/>
      <c r="C375" s="123"/>
      <c r="D375" s="175"/>
      <c r="E375" s="234"/>
      <c r="F375" s="103"/>
      <c r="G375" s="105"/>
      <c r="H375" s="105"/>
      <c r="I375" s="300"/>
      <c r="J375" s="86"/>
    </row>
    <row r="376" spans="1:10" x14ac:dyDescent="0.25">
      <c r="A376" s="299"/>
      <c r="B376" s="234"/>
      <c r="C376" s="123"/>
      <c r="D376" s="175"/>
      <c r="E376" s="234"/>
      <c r="F376" s="103"/>
      <c r="G376" s="105"/>
      <c r="H376" s="105"/>
      <c r="I376" s="300"/>
      <c r="J376" s="86"/>
    </row>
    <row r="377" spans="1:10" x14ac:dyDescent="0.25">
      <c r="A377" s="299"/>
      <c r="B377" s="234"/>
      <c r="C377" s="123"/>
      <c r="D377" s="175"/>
      <c r="E377" s="234"/>
      <c r="F377" s="103"/>
      <c r="G377" s="105"/>
      <c r="H377" s="105"/>
      <c r="I377" s="300"/>
      <c r="J377" s="86"/>
    </row>
    <row r="378" spans="1:10" x14ac:dyDescent="0.25">
      <c r="A378" s="299"/>
      <c r="B378" s="234"/>
      <c r="C378" s="123"/>
      <c r="D378" s="175"/>
      <c r="E378" s="234"/>
      <c r="F378" s="103"/>
      <c r="G378" s="105"/>
      <c r="H378" s="105"/>
      <c r="I378" s="300"/>
      <c r="J378" s="86"/>
    </row>
    <row r="379" spans="1:10" x14ac:dyDescent="0.25">
      <c r="A379" s="299"/>
      <c r="B379" s="234"/>
      <c r="C379" s="123"/>
      <c r="D379" s="175"/>
      <c r="E379" s="234"/>
      <c r="F379" s="103"/>
      <c r="G379" s="105"/>
      <c r="H379" s="105"/>
      <c r="I379" s="300"/>
      <c r="J379" s="86"/>
    </row>
    <row r="380" spans="1:10" x14ac:dyDescent="0.25">
      <c r="A380" s="299"/>
      <c r="B380" s="234"/>
      <c r="C380" s="123"/>
      <c r="D380" s="175"/>
      <c r="E380" s="234"/>
      <c r="F380" s="103"/>
      <c r="G380" s="105"/>
      <c r="H380" s="105"/>
      <c r="I380" s="300"/>
      <c r="J380" s="86"/>
    </row>
    <row r="381" spans="1:10" x14ac:dyDescent="0.25">
      <c r="A381" s="299"/>
      <c r="B381" s="234"/>
      <c r="C381" s="123"/>
      <c r="D381" s="175"/>
      <c r="E381" s="234"/>
      <c r="F381" s="103"/>
      <c r="G381" s="105"/>
      <c r="H381" s="105"/>
      <c r="I381" s="300"/>
      <c r="J381" s="86"/>
    </row>
    <row r="382" spans="1:10" x14ac:dyDescent="0.25">
      <c r="A382" s="299"/>
      <c r="B382" s="234"/>
      <c r="C382" s="123"/>
      <c r="D382" s="175"/>
      <c r="E382" s="234"/>
      <c r="F382" s="103"/>
      <c r="G382" s="105"/>
      <c r="H382" s="105"/>
      <c r="I382" s="300"/>
      <c r="J382" s="86"/>
    </row>
    <row r="383" spans="1:10" x14ac:dyDescent="0.25">
      <c r="A383" s="299"/>
      <c r="B383" s="234"/>
      <c r="C383" s="123"/>
      <c r="D383" s="175"/>
      <c r="E383" s="234"/>
      <c r="F383" s="103"/>
      <c r="G383" s="105"/>
      <c r="H383" s="105"/>
      <c r="I383" s="300"/>
      <c r="J383" s="86"/>
    </row>
    <row r="384" spans="1:10" x14ac:dyDescent="0.25">
      <c r="A384" s="299"/>
      <c r="B384" s="234"/>
      <c r="C384" s="123"/>
      <c r="D384" s="175"/>
      <c r="E384" s="234"/>
      <c r="F384" s="103"/>
      <c r="G384" s="105"/>
      <c r="H384" s="105"/>
      <c r="I384" s="300"/>
      <c r="J384" s="86"/>
    </row>
    <row r="385" spans="1:10" x14ac:dyDescent="0.25">
      <c r="A385" s="299"/>
      <c r="B385" s="234"/>
      <c r="C385" s="123"/>
      <c r="D385" s="175"/>
      <c r="E385" s="234"/>
      <c r="F385" s="103"/>
      <c r="G385" s="105"/>
      <c r="H385" s="105"/>
      <c r="I385" s="300"/>
      <c r="J385" s="86"/>
    </row>
    <row r="386" spans="1:10" x14ac:dyDescent="0.25">
      <c r="A386" s="299"/>
      <c r="B386" s="234"/>
      <c r="C386" s="123"/>
      <c r="D386" s="175"/>
      <c r="E386" s="234"/>
      <c r="F386" s="103"/>
      <c r="G386" s="105"/>
      <c r="H386" s="105"/>
      <c r="I386" s="300"/>
      <c r="J386" s="86"/>
    </row>
    <row r="387" spans="1:10" x14ac:dyDescent="0.25">
      <c r="A387" s="299"/>
      <c r="B387" s="234"/>
      <c r="C387" s="123"/>
      <c r="D387" s="175"/>
      <c r="E387" s="234"/>
      <c r="F387" s="103"/>
      <c r="G387" s="105"/>
      <c r="H387" s="105"/>
      <c r="I387" s="300"/>
      <c r="J387" s="86"/>
    </row>
    <row r="388" spans="1:10" x14ac:dyDescent="0.25">
      <c r="A388" s="299"/>
      <c r="B388" s="234"/>
      <c r="C388" s="123"/>
      <c r="D388" s="175"/>
      <c r="E388" s="234"/>
      <c r="F388" s="103"/>
      <c r="G388" s="105"/>
      <c r="H388" s="105"/>
      <c r="I388" s="300"/>
      <c r="J388" s="86"/>
    </row>
    <row r="389" spans="1:10" x14ac:dyDescent="0.25">
      <c r="A389" s="299"/>
      <c r="B389" s="234"/>
      <c r="C389" s="123"/>
      <c r="D389" s="175"/>
      <c r="E389" s="234"/>
      <c r="F389" s="103"/>
      <c r="G389" s="105"/>
      <c r="H389" s="105"/>
      <c r="I389" s="300"/>
      <c r="J389" s="86"/>
    </row>
    <row r="390" spans="1:10" x14ac:dyDescent="0.25">
      <c r="A390" s="299"/>
      <c r="B390" s="234"/>
      <c r="C390" s="123"/>
      <c r="D390" s="175"/>
      <c r="E390" s="234"/>
      <c r="F390" s="103"/>
      <c r="G390" s="105"/>
      <c r="H390" s="105"/>
      <c r="I390" s="300"/>
      <c r="J390" s="86"/>
    </row>
    <row r="391" spans="1:10" x14ac:dyDescent="0.25">
      <c r="A391" s="299"/>
      <c r="B391" s="234"/>
      <c r="C391" s="123"/>
      <c r="D391" s="175"/>
      <c r="E391" s="234"/>
      <c r="F391" s="103"/>
      <c r="G391" s="105"/>
      <c r="H391" s="105"/>
      <c r="I391" s="300"/>
      <c r="J391" s="86"/>
    </row>
    <row r="392" spans="1:10" x14ac:dyDescent="0.25">
      <c r="A392" s="299"/>
      <c r="B392" s="234"/>
      <c r="C392" s="123"/>
      <c r="D392" s="175"/>
      <c r="E392" s="234"/>
      <c r="F392" s="103"/>
      <c r="G392" s="105"/>
      <c r="H392" s="105"/>
      <c r="I392" s="300"/>
      <c r="J392" s="86"/>
    </row>
    <row r="393" spans="1:10" x14ac:dyDescent="0.25">
      <c r="A393" s="299"/>
      <c r="B393" s="234"/>
      <c r="C393" s="123"/>
      <c r="D393" s="175"/>
      <c r="E393" s="234"/>
      <c r="F393" s="103"/>
      <c r="G393" s="105"/>
      <c r="H393" s="105"/>
      <c r="I393" s="300"/>
      <c r="J393" s="86"/>
    </row>
    <row r="394" spans="1:10" x14ac:dyDescent="0.25">
      <c r="A394" s="299"/>
      <c r="B394" s="234"/>
      <c r="C394" s="123"/>
      <c r="D394" s="175"/>
      <c r="E394" s="234"/>
      <c r="F394" s="103"/>
      <c r="G394" s="105"/>
      <c r="H394" s="105"/>
      <c r="I394" s="300"/>
      <c r="J394" s="86"/>
    </row>
    <row r="395" spans="1:10" x14ac:dyDescent="0.25">
      <c r="A395" s="299"/>
      <c r="B395" s="234"/>
      <c r="C395" s="123"/>
      <c r="D395" s="175"/>
      <c r="E395" s="234"/>
      <c r="F395" s="103"/>
      <c r="G395" s="105"/>
      <c r="H395" s="105"/>
      <c r="I395" s="300"/>
      <c r="J395" s="86"/>
    </row>
    <row r="396" spans="1:10" x14ac:dyDescent="0.25">
      <c r="A396" s="299"/>
      <c r="B396" s="234"/>
      <c r="C396" s="123"/>
      <c r="D396" s="175"/>
      <c r="E396" s="234"/>
      <c r="F396" s="103"/>
      <c r="G396" s="105"/>
      <c r="H396" s="105"/>
      <c r="I396" s="300"/>
      <c r="J396" s="86"/>
    </row>
    <row r="397" spans="1:10" x14ac:dyDescent="0.25">
      <c r="A397" s="299"/>
      <c r="B397" s="234"/>
      <c r="C397" s="123"/>
      <c r="D397" s="175"/>
      <c r="E397" s="234"/>
      <c r="F397" s="103"/>
      <c r="G397" s="105"/>
      <c r="H397" s="105"/>
      <c r="I397" s="300"/>
      <c r="J397" s="86"/>
    </row>
    <row r="398" spans="1:10" x14ac:dyDescent="0.25">
      <c r="A398" s="299"/>
      <c r="B398" s="234"/>
      <c r="C398" s="123"/>
      <c r="D398" s="175"/>
      <c r="E398" s="234"/>
      <c r="F398" s="103"/>
      <c r="G398" s="105"/>
      <c r="H398" s="105"/>
      <c r="I398" s="300"/>
      <c r="J398" s="86"/>
    </row>
    <row r="399" spans="1:10" x14ac:dyDescent="0.25">
      <c r="A399" s="299"/>
      <c r="B399" s="234"/>
      <c r="C399" s="123"/>
      <c r="D399" s="175"/>
      <c r="E399" s="234"/>
      <c r="F399" s="103"/>
      <c r="G399" s="105"/>
      <c r="H399" s="105"/>
      <c r="I399" s="300"/>
      <c r="J399" s="86"/>
    </row>
    <row r="400" spans="1:10" x14ac:dyDescent="0.25">
      <c r="A400" s="299"/>
      <c r="B400" s="234"/>
      <c r="C400" s="123"/>
      <c r="D400" s="175"/>
      <c r="E400" s="234"/>
      <c r="F400" s="103"/>
      <c r="G400" s="105"/>
      <c r="H400" s="105"/>
      <c r="I400" s="300"/>
      <c r="J400" s="86"/>
    </row>
    <row r="401" spans="1:10" x14ac:dyDescent="0.25">
      <c r="A401" s="299"/>
      <c r="B401" s="234"/>
      <c r="C401" s="123"/>
      <c r="D401" s="175"/>
      <c r="E401" s="234"/>
      <c r="F401" s="103"/>
      <c r="G401" s="105"/>
      <c r="H401" s="105"/>
      <c r="I401" s="300"/>
      <c r="J401" s="86"/>
    </row>
    <row r="402" spans="1:10" x14ac:dyDescent="0.25">
      <c r="A402" s="299"/>
      <c r="B402" s="234"/>
      <c r="C402" s="123"/>
      <c r="D402" s="175"/>
      <c r="E402" s="234"/>
      <c r="F402" s="103"/>
      <c r="G402" s="105"/>
      <c r="H402" s="105"/>
      <c r="I402" s="300"/>
      <c r="J402" s="86"/>
    </row>
    <row r="403" spans="1:10" x14ac:dyDescent="0.25">
      <c r="A403" s="299"/>
      <c r="B403" s="234"/>
      <c r="C403" s="123"/>
      <c r="D403" s="175"/>
      <c r="E403" s="234"/>
      <c r="F403" s="103"/>
      <c r="G403" s="105"/>
      <c r="H403" s="105"/>
      <c r="I403" s="300"/>
      <c r="J403" s="86"/>
    </row>
    <row r="404" spans="1:10" x14ac:dyDescent="0.25">
      <c r="A404" s="299"/>
      <c r="B404" s="234"/>
      <c r="C404" s="123"/>
      <c r="D404" s="175"/>
      <c r="E404" s="234"/>
      <c r="F404" s="103"/>
      <c r="G404" s="105"/>
      <c r="H404" s="105"/>
      <c r="I404" s="300"/>
      <c r="J404" s="86"/>
    </row>
    <row r="405" spans="1:10" x14ac:dyDescent="0.25">
      <c r="A405" s="299"/>
      <c r="B405" s="234"/>
      <c r="C405" s="123"/>
      <c r="D405" s="175"/>
      <c r="E405" s="234"/>
      <c r="F405" s="103"/>
      <c r="G405" s="105"/>
      <c r="H405" s="105"/>
      <c r="I405" s="300"/>
      <c r="J405" s="86"/>
    </row>
    <row r="406" spans="1:10" x14ac:dyDescent="0.25">
      <c r="A406" s="299"/>
      <c r="B406" s="234"/>
      <c r="C406" s="123"/>
      <c r="D406" s="175"/>
      <c r="E406" s="234"/>
      <c r="F406" s="103"/>
      <c r="G406" s="105"/>
      <c r="H406" s="105"/>
      <c r="I406" s="300"/>
      <c r="J406" s="86"/>
    </row>
    <row r="407" spans="1:10" x14ac:dyDescent="0.25">
      <c r="A407" s="299"/>
      <c r="B407" s="234"/>
      <c r="C407" s="123"/>
      <c r="D407" s="175"/>
      <c r="E407" s="234"/>
      <c r="F407" s="103"/>
      <c r="G407" s="105"/>
      <c r="H407" s="105"/>
      <c r="I407" s="300"/>
      <c r="J407" s="86"/>
    </row>
    <row r="408" spans="1:10" x14ac:dyDescent="0.25">
      <c r="A408" s="299"/>
      <c r="B408" s="234"/>
      <c r="C408" s="123"/>
      <c r="D408" s="175"/>
      <c r="E408" s="234"/>
      <c r="F408" s="103"/>
      <c r="G408" s="105"/>
      <c r="H408" s="105"/>
      <c r="I408" s="300"/>
      <c r="J408" s="86"/>
    </row>
    <row r="409" spans="1:10" x14ac:dyDescent="0.25">
      <c r="A409" s="299"/>
      <c r="B409" s="234"/>
      <c r="C409" s="123"/>
      <c r="D409" s="175"/>
      <c r="E409" s="234"/>
      <c r="F409" s="103"/>
      <c r="G409" s="105"/>
      <c r="H409" s="105"/>
      <c r="I409" s="300"/>
      <c r="J409" s="86"/>
    </row>
    <row r="410" spans="1:10" x14ac:dyDescent="0.25">
      <c r="A410" s="299"/>
      <c r="B410" s="234"/>
      <c r="C410" s="123"/>
      <c r="D410" s="175"/>
      <c r="E410" s="234"/>
      <c r="F410" s="103"/>
      <c r="G410" s="105"/>
      <c r="H410" s="105"/>
      <c r="I410" s="300"/>
      <c r="J410" s="86"/>
    </row>
    <row r="411" spans="1:10" x14ac:dyDescent="0.25">
      <c r="A411" s="299"/>
      <c r="B411" s="234"/>
      <c r="C411" s="123"/>
      <c r="D411" s="175"/>
      <c r="E411" s="234"/>
      <c r="F411" s="103"/>
      <c r="G411" s="105"/>
      <c r="H411" s="105"/>
      <c r="I411" s="300"/>
      <c r="J411" s="86"/>
    </row>
    <row r="412" spans="1:10" x14ac:dyDescent="0.25">
      <c r="A412" s="299"/>
      <c r="B412" s="234"/>
      <c r="C412" s="123"/>
      <c r="D412" s="175"/>
      <c r="E412" s="234"/>
      <c r="F412" s="103"/>
      <c r="G412" s="105"/>
      <c r="H412" s="105"/>
      <c r="I412" s="300"/>
      <c r="J412" s="86"/>
    </row>
    <row r="413" spans="1:10" x14ac:dyDescent="0.25">
      <c r="A413" s="299"/>
      <c r="B413" s="234"/>
      <c r="C413" s="123"/>
      <c r="D413" s="175"/>
      <c r="E413" s="234"/>
      <c r="F413" s="103"/>
      <c r="G413" s="105"/>
      <c r="H413" s="105"/>
      <c r="I413" s="300"/>
      <c r="J413" s="86"/>
    </row>
    <row r="414" spans="1:10" x14ac:dyDescent="0.25">
      <c r="A414" s="299"/>
      <c r="B414" s="234"/>
      <c r="C414" s="123"/>
      <c r="D414" s="175"/>
      <c r="E414" s="234"/>
      <c r="F414" s="103"/>
      <c r="G414" s="105"/>
      <c r="H414" s="105"/>
      <c r="I414" s="300"/>
      <c r="J414" s="86"/>
    </row>
    <row r="415" spans="1:10" x14ac:dyDescent="0.25">
      <c r="A415" s="299"/>
      <c r="B415" s="234"/>
      <c r="C415" s="123"/>
      <c r="D415" s="175"/>
      <c r="E415" s="234"/>
      <c r="F415" s="103"/>
      <c r="G415" s="105"/>
      <c r="H415" s="105"/>
      <c r="I415" s="300"/>
      <c r="J415" s="86"/>
    </row>
    <row r="416" spans="1:10" x14ac:dyDescent="0.25">
      <c r="A416" s="299"/>
      <c r="B416" s="234"/>
      <c r="C416" s="123"/>
      <c r="D416" s="175"/>
      <c r="E416" s="234"/>
      <c r="F416" s="103"/>
      <c r="G416" s="105"/>
      <c r="H416" s="105"/>
      <c r="I416" s="300"/>
      <c r="J416" s="86"/>
    </row>
    <row r="417" spans="1:10" x14ac:dyDescent="0.25">
      <c r="A417" s="299"/>
      <c r="B417" s="234"/>
      <c r="C417" s="123"/>
      <c r="D417" s="175"/>
      <c r="E417" s="234"/>
      <c r="F417" s="103"/>
      <c r="G417" s="105"/>
      <c r="H417" s="105"/>
      <c r="I417" s="300"/>
      <c r="J417" s="86"/>
    </row>
    <row r="418" spans="1:10" x14ac:dyDescent="0.25">
      <c r="A418" s="299"/>
      <c r="B418" s="234"/>
      <c r="C418" s="123"/>
      <c r="D418" s="175"/>
      <c r="E418" s="234"/>
      <c r="F418" s="103"/>
      <c r="G418" s="105"/>
      <c r="H418" s="105"/>
      <c r="I418" s="300"/>
      <c r="J418" s="86"/>
    </row>
    <row r="419" spans="1:10" x14ac:dyDescent="0.25">
      <c r="A419" s="299"/>
      <c r="B419" s="234"/>
      <c r="C419" s="123"/>
      <c r="D419" s="175"/>
      <c r="E419" s="234"/>
      <c r="F419" s="103"/>
      <c r="G419" s="105"/>
      <c r="H419" s="105"/>
      <c r="I419" s="300"/>
      <c r="J419" s="86"/>
    </row>
    <row r="420" spans="1:10" x14ac:dyDescent="0.25">
      <c r="A420" s="299"/>
      <c r="B420" s="234"/>
      <c r="C420" s="123"/>
      <c r="D420" s="175"/>
      <c r="E420" s="234"/>
      <c r="F420" s="103"/>
      <c r="G420" s="105"/>
      <c r="H420" s="105"/>
      <c r="I420" s="300"/>
      <c r="J420" s="86"/>
    </row>
    <row r="421" spans="1:10" x14ac:dyDescent="0.25">
      <c r="A421" s="299"/>
      <c r="B421" s="234"/>
      <c r="C421" s="123"/>
      <c r="D421" s="175"/>
      <c r="E421" s="234"/>
      <c r="F421" s="103"/>
      <c r="G421" s="105"/>
      <c r="H421" s="105"/>
      <c r="I421" s="300"/>
      <c r="J421" s="86"/>
    </row>
    <row r="422" spans="1:10" x14ac:dyDescent="0.25">
      <c r="A422" s="299"/>
      <c r="B422" s="234"/>
      <c r="C422" s="123"/>
      <c r="D422" s="175"/>
      <c r="E422" s="234"/>
      <c r="F422" s="103"/>
      <c r="G422" s="105"/>
      <c r="H422" s="105"/>
      <c r="I422" s="300"/>
      <c r="J422" s="86"/>
    </row>
    <row r="423" spans="1:10" x14ac:dyDescent="0.25">
      <c r="A423" s="299"/>
      <c r="B423" s="234"/>
      <c r="C423" s="123"/>
      <c r="D423" s="175"/>
      <c r="E423" s="234"/>
      <c r="F423" s="103"/>
      <c r="G423" s="105"/>
      <c r="H423" s="105"/>
      <c r="I423" s="300"/>
      <c r="J423" s="86"/>
    </row>
    <row r="424" spans="1:10" x14ac:dyDescent="0.25">
      <c r="A424" s="299"/>
      <c r="B424" s="234"/>
      <c r="C424" s="123"/>
      <c r="D424" s="175"/>
      <c r="E424" s="234"/>
      <c r="F424" s="103"/>
      <c r="G424" s="105"/>
      <c r="H424" s="105"/>
      <c r="I424" s="300"/>
      <c r="J424" s="86"/>
    </row>
    <row r="425" spans="1:10" x14ac:dyDescent="0.25">
      <c r="A425" s="299"/>
      <c r="B425" s="234"/>
      <c r="C425" s="123"/>
      <c r="D425" s="175"/>
      <c r="E425" s="234"/>
      <c r="F425" s="103"/>
      <c r="G425" s="105"/>
      <c r="H425" s="105"/>
      <c r="I425" s="300"/>
      <c r="J425" s="86"/>
    </row>
    <row r="426" spans="1:10" x14ac:dyDescent="0.25">
      <c r="A426" s="299"/>
      <c r="B426" s="234"/>
      <c r="C426" s="123"/>
      <c r="D426" s="175"/>
      <c r="E426" s="234"/>
      <c r="F426" s="103"/>
      <c r="G426" s="105"/>
      <c r="H426" s="105"/>
      <c r="I426" s="300"/>
      <c r="J426" s="86"/>
    </row>
    <row r="427" spans="1:10" x14ac:dyDescent="0.25">
      <c r="A427" s="299"/>
      <c r="B427" s="234"/>
      <c r="C427" s="123"/>
      <c r="D427" s="175"/>
      <c r="E427" s="234"/>
      <c r="F427" s="103"/>
      <c r="G427" s="105"/>
      <c r="H427" s="105"/>
      <c r="I427" s="300"/>
      <c r="J427" s="86"/>
    </row>
    <row r="428" spans="1:10" x14ac:dyDescent="0.25">
      <c r="A428" s="299"/>
      <c r="B428" s="234"/>
      <c r="C428" s="123"/>
      <c r="D428" s="175"/>
      <c r="E428" s="234"/>
      <c r="F428" s="103"/>
      <c r="G428" s="105"/>
      <c r="H428" s="105"/>
      <c r="I428" s="300"/>
      <c r="J428" s="86"/>
    </row>
    <row r="429" spans="1:10" x14ac:dyDescent="0.25">
      <c r="A429" s="299"/>
      <c r="B429" s="234"/>
      <c r="C429" s="123"/>
      <c r="D429" s="175"/>
      <c r="E429" s="234"/>
      <c r="F429" s="103"/>
      <c r="G429" s="105"/>
      <c r="H429" s="105"/>
      <c r="I429" s="300"/>
      <c r="J429" s="86"/>
    </row>
    <row r="430" spans="1:10" x14ac:dyDescent="0.25">
      <c r="A430" s="299"/>
      <c r="B430" s="234"/>
      <c r="C430" s="123"/>
      <c r="D430" s="175"/>
      <c r="E430" s="234"/>
      <c r="F430" s="103"/>
      <c r="G430" s="105"/>
      <c r="H430" s="105"/>
      <c r="I430" s="300"/>
      <c r="J430" s="86"/>
    </row>
    <row r="431" spans="1:10" x14ac:dyDescent="0.25">
      <c r="A431" s="299"/>
      <c r="B431" s="234"/>
      <c r="C431" s="123"/>
      <c r="D431" s="175"/>
      <c r="E431" s="234"/>
      <c r="F431" s="103"/>
      <c r="G431" s="105"/>
      <c r="H431" s="105"/>
      <c r="I431" s="300"/>
      <c r="J431" s="86"/>
    </row>
    <row r="432" spans="1:10" x14ac:dyDescent="0.25">
      <c r="A432" s="299"/>
      <c r="B432" s="234"/>
      <c r="C432" s="123"/>
      <c r="D432" s="175"/>
      <c r="E432" s="234"/>
      <c r="F432" s="103"/>
      <c r="G432" s="105"/>
      <c r="H432" s="105"/>
      <c r="I432" s="300"/>
      <c r="J432" s="86"/>
    </row>
    <row r="433" spans="1:10" x14ac:dyDescent="0.25">
      <c r="A433" s="299"/>
      <c r="B433" s="234"/>
      <c r="C433" s="123"/>
      <c r="D433" s="175"/>
      <c r="E433" s="234"/>
      <c r="F433" s="103"/>
      <c r="G433" s="105"/>
      <c r="H433" s="105"/>
      <c r="I433" s="300"/>
      <c r="J433" s="86"/>
    </row>
    <row r="434" spans="1:10" x14ac:dyDescent="0.25">
      <c r="A434" s="299"/>
      <c r="B434" s="234"/>
      <c r="C434" s="123"/>
      <c r="D434" s="175"/>
      <c r="E434" s="234"/>
      <c r="F434" s="103"/>
      <c r="G434" s="105"/>
      <c r="H434" s="105"/>
      <c r="I434" s="300"/>
      <c r="J434" s="86"/>
    </row>
    <row r="435" spans="1:10" x14ac:dyDescent="0.25">
      <c r="A435" s="299"/>
      <c r="B435" s="234"/>
      <c r="C435" s="123"/>
      <c r="D435" s="175"/>
      <c r="E435" s="234"/>
      <c r="F435" s="103"/>
      <c r="G435" s="105"/>
      <c r="H435" s="105"/>
      <c r="I435" s="300"/>
      <c r="J435" s="86"/>
    </row>
    <row r="436" spans="1:10" x14ac:dyDescent="0.25">
      <c r="A436" s="299"/>
      <c r="B436" s="234"/>
      <c r="C436" s="123"/>
      <c r="D436" s="175"/>
      <c r="E436" s="234"/>
      <c r="F436" s="103"/>
      <c r="G436" s="105"/>
      <c r="H436" s="105"/>
      <c r="I436" s="300"/>
      <c r="J436" s="86"/>
    </row>
    <row r="437" spans="1:10" x14ac:dyDescent="0.25">
      <c r="A437" s="299"/>
      <c r="B437" s="234"/>
      <c r="C437" s="123"/>
      <c r="D437" s="175"/>
      <c r="E437" s="234"/>
      <c r="F437" s="103"/>
      <c r="G437" s="105"/>
      <c r="H437" s="105"/>
      <c r="I437" s="300"/>
      <c r="J437" s="86"/>
    </row>
    <row r="438" spans="1:10" x14ac:dyDescent="0.25">
      <c r="A438" s="299"/>
      <c r="B438" s="234"/>
      <c r="C438" s="123"/>
      <c r="D438" s="175"/>
      <c r="E438" s="234"/>
      <c r="F438" s="103"/>
      <c r="G438" s="105"/>
      <c r="H438" s="105"/>
      <c r="I438" s="300"/>
      <c r="J438" s="86"/>
    </row>
    <row r="439" spans="1:10" x14ac:dyDescent="0.25">
      <c r="A439" s="299"/>
      <c r="B439" s="234"/>
      <c r="C439" s="123"/>
      <c r="D439" s="175"/>
      <c r="E439" s="234"/>
      <c r="F439" s="103"/>
      <c r="G439" s="105"/>
      <c r="H439" s="105"/>
      <c r="I439" s="300"/>
      <c r="J439" s="86"/>
    </row>
    <row r="440" spans="1:10" x14ac:dyDescent="0.25">
      <c r="A440" s="299"/>
      <c r="B440" s="234"/>
      <c r="C440" s="123"/>
      <c r="D440" s="175"/>
      <c r="E440" s="234"/>
      <c r="F440" s="103"/>
      <c r="G440" s="105"/>
      <c r="H440" s="105"/>
      <c r="I440" s="300"/>
      <c r="J440" s="86"/>
    </row>
    <row r="441" spans="1:10" x14ac:dyDescent="0.25">
      <c r="A441" s="299"/>
      <c r="B441" s="234"/>
      <c r="C441" s="123"/>
      <c r="D441" s="175"/>
      <c r="E441" s="234"/>
      <c r="F441" s="103"/>
      <c r="G441" s="105"/>
      <c r="H441" s="105"/>
      <c r="I441" s="300"/>
      <c r="J441" s="86"/>
    </row>
    <row r="442" spans="1:10" x14ac:dyDescent="0.25">
      <c r="A442" s="299"/>
      <c r="B442" s="234"/>
      <c r="C442" s="123"/>
      <c r="D442" s="175"/>
      <c r="E442" s="234"/>
      <c r="F442" s="103"/>
      <c r="G442" s="105"/>
      <c r="H442" s="105"/>
      <c r="I442" s="300"/>
      <c r="J442" s="86"/>
    </row>
    <row r="443" spans="1:10" x14ac:dyDescent="0.25">
      <c r="A443" s="299"/>
      <c r="B443" s="234"/>
      <c r="C443" s="123"/>
      <c r="D443" s="175"/>
      <c r="E443" s="234"/>
      <c r="F443" s="103"/>
      <c r="G443" s="105"/>
      <c r="H443" s="105"/>
      <c r="I443" s="300"/>
      <c r="J443" s="86"/>
    </row>
    <row r="444" spans="1:10" x14ac:dyDescent="0.25">
      <c r="A444" s="299"/>
      <c r="B444" s="234"/>
      <c r="C444" s="123"/>
      <c r="D444" s="175"/>
      <c r="E444" s="234"/>
      <c r="F444" s="103"/>
      <c r="G444" s="105"/>
      <c r="H444" s="105"/>
      <c r="I444" s="300"/>
      <c r="J444" s="86"/>
    </row>
    <row r="445" spans="1:10" x14ac:dyDescent="0.25">
      <c r="A445" s="299"/>
      <c r="B445" s="234"/>
      <c r="C445" s="123"/>
      <c r="D445" s="175"/>
      <c r="E445" s="234"/>
      <c r="F445" s="103"/>
      <c r="G445" s="105"/>
      <c r="H445" s="105"/>
      <c r="I445" s="300"/>
      <c r="J445" s="86"/>
    </row>
    <row r="446" spans="1:10" x14ac:dyDescent="0.25">
      <c r="A446" s="299"/>
      <c r="B446" s="234"/>
      <c r="C446" s="123"/>
      <c r="D446" s="175"/>
      <c r="E446" s="234"/>
      <c r="F446" s="103"/>
      <c r="G446" s="105"/>
      <c r="H446" s="105"/>
      <c r="I446" s="300"/>
      <c r="J446" s="86"/>
    </row>
    <row r="447" spans="1:10" x14ac:dyDescent="0.25">
      <c r="A447" s="299"/>
      <c r="B447" s="234"/>
      <c r="C447" s="123"/>
      <c r="D447" s="175"/>
      <c r="E447" s="234"/>
      <c r="F447" s="103"/>
      <c r="G447" s="105"/>
      <c r="H447" s="105"/>
      <c r="I447" s="300"/>
      <c r="J447" s="86"/>
    </row>
    <row r="448" spans="1:10" x14ac:dyDescent="0.25">
      <c r="A448" s="299"/>
      <c r="B448" s="234"/>
      <c r="C448" s="123"/>
      <c r="D448" s="175"/>
      <c r="E448" s="234"/>
      <c r="F448" s="103"/>
      <c r="G448" s="105"/>
      <c r="H448" s="105"/>
      <c r="I448" s="300"/>
      <c r="J448" s="86"/>
    </row>
    <row r="449" spans="1:10" x14ac:dyDescent="0.25">
      <c r="A449" s="299"/>
      <c r="B449" s="234"/>
      <c r="C449" s="123"/>
      <c r="D449" s="175"/>
      <c r="E449" s="234"/>
      <c r="F449" s="103"/>
      <c r="G449" s="105"/>
      <c r="H449" s="105"/>
      <c r="I449" s="300"/>
      <c r="J449" s="86"/>
    </row>
    <row r="450" spans="1:10" x14ac:dyDescent="0.25">
      <c r="A450" s="299"/>
      <c r="B450" s="234"/>
      <c r="C450" s="123"/>
      <c r="D450" s="175"/>
      <c r="E450" s="234"/>
      <c r="F450" s="103"/>
      <c r="G450" s="105"/>
      <c r="H450" s="105"/>
      <c r="I450" s="300"/>
      <c r="J450" s="86"/>
    </row>
    <row r="451" spans="1:10" x14ac:dyDescent="0.25">
      <c r="A451" s="299"/>
      <c r="B451" s="234"/>
      <c r="C451" s="123"/>
      <c r="D451" s="175"/>
      <c r="E451" s="234"/>
      <c r="F451" s="103"/>
      <c r="G451" s="105"/>
      <c r="H451" s="105"/>
      <c r="I451" s="300"/>
      <c r="J451" s="86"/>
    </row>
    <row r="452" spans="1:10" x14ac:dyDescent="0.25">
      <c r="A452" s="299"/>
      <c r="B452" s="234"/>
      <c r="C452" s="123"/>
      <c r="D452" s="175"/>
      <c r="E452" s="234"/>
      <c r="F452" s="103"/>
      <c r="G452" s="105"/>
      <c r="H452" s="105"/>
      <c r="I452" s="300"/>
      <c r="J452" s="86"/>
    </row>
    <row r="453" spans="1:10" x14ac:dyDescent="0.25">
      <c r="A453" s="299"/>
      <c r="B453" s="234"/>
      <c r="C453" s="123"/>
      <c r="D453" s="175"/>
      <c r="E453" s="234"/>
      <c r="F453" s="103"/>
      <c r="G453" s="105"/>
      <c r="H453" s="105"/>
      <c r="I453" s="300"/>
      <c r="J453" s="86"/>
    </row>
    <row r="454" spans="1:10" x14ac:dyDescent="0.25">
      <c r="A454" s="299"/>
      <c r="B454" s="234"/>
      <c r="C454" s="123"/>
      <c r="D454" s="175"/>
      <c r="E454" s="234"/>
      <c r="F454" s="103"/>
      <c r="G454" s="105"/>
      <c r="H454" s="105"/>
      <c r="I454" s="300"/>
      <c r="J454" s="86"/>
    </row>
    <row r="455" spans="1:10" x14ac:dyDescent="0.25">
      <c r="A455" s="299"/>
      <c r="B455" s="234"/>
      <c r="C455" s="123"/>
      <c r="D455" s="175"/>
      <c r="E455" s="234"/>
      <c r="F455" s="103"/>
      <c r="G455" s="105"/>
      <c r="H455" s="105"/>
      <c r="I455" s="300"/>
      <c r="J455" s="86"/>
    </row>
    <row r="456" spans="1:10" x14ac:dyDescent="0.25">
      <c r="A456" s="299"/>
      <c r="B456" s="234"/>
      <c r="C456" s="123"/>
      <c r="D456" s="175"/>
      <c r="E456" s="234"/>
      <c r="F456" s="103"/>
      <c r="G456" s="105"/>
      <c r="H456" s="105"/>
      <c r="I456" s="300"/>
      <c r="J456" s="86"/>
    </row>
    <row r="457" spans="1:10" x14ac:dyDescent="0.25">
      <c r="A457" s="299"/>
      <c r="B457" s="234"/>
      <c r="C457" s="123"/>
      <c r="D457" s="175"/>
      <c r="E457" s="234"/>
      <c r="F457" s="103"/>
      <c r="G457" s="105"/>
      <c r="H457" s="105"/>
      <c r="I457" s="300"/>
      <c r="J457" s="86"/>
    </row>
    <row r="458" spans="1:10" x14ac:dyDescent="0.25">
      <c r="A458" s="299"/>
      <c r="B458" s="234"/>
      <c r="C458" s="123"/>
      <c r="D458" s="175"/>
      <c r="E458" s="234"/>
      <c r="F458" s="103"/>
      <c r="G458" s="105"/>
      <c r="H458" s="105"/>
      <c r="I458" s="300"/>
      <c r="J458" s="86"/>
    </row>
    <row r="459" spans="1:10" x14ac:dyDescent="0.25">
      <c r="A459" s="299"/>
      <c r="B459" s="234"/>
      <c r="C459" s="123"/>
      <c r="D459" s="175"/>
      <c r="E459" s="234"/>
      <c r="F459" s="103"/>
      <c r="G459" s="105"/>
      <c r="H459" s="105"/>
      <c r="I459" s="300"/>
      <c r="J459" s="86"/>
    </row>
    <row r="460" spans="1:10" x14ac:dyDescent="0.25">
      <c r="A460" s="299"/>
      <c r="B460" s="234"/>
      <c r="C460" s="123"/>
      <c r="D460" s="175"/>
      <c r="E460" s="234"/>
      <c r="F460" s="103"/>
      <c r="G460" s="105"/>
      <c r="H460" s="105"/>
      <c r="I460" s="300"/>
      <c r="J460" s="86"/>
    </row>
    <row r="461" spans="1:10" x14ac:dyDescent="0.25">
      <c r="A461" s="299"/>
      <c r="B461" s="234"/>
      <c r="C461" s="123"/>
      <c r="D461" s="175"/>
      <c r="E461" s="234"/>
      <c r="F461" s="103"/>
      <c r="G461" s="105"/>
      <c r="H461" s="105"/>
      <c r="I461" s="300"/>
      <c r="J461" s="86"/>
    </row>
    <row r="462" spans="1:10" x14ac:dyDescent="0.25">
      <c r="A462" s="299"/>
      <c r="B462" s="234"/>
      <c r="C462" s="123"/>
      <c r="D462" s="175"/>
      <c r="E462" s="234"/>
      <c r="F462" s="103"/>
      <c r="G462" s="105"/>
      <c r="H462" s="105"/>
      <c r="I462" s="300"/>
      <c r="J462" s="86"/>
    </row>
    <row r="463" spans="1:10" x14ac:dyDescent="0.25">
      <c r="A463" s="299"/>
      <c r="B463" s="234"/>
      <c r="C463" s="123"/>
      <c r="D463" s="175"/>
      <c r="E463" s="234"/>
      <c r="F463" s="103"/>
      <c r="G463" s="105"/>
      <c r="H463" s="105"/>
      <c r="I463" s="300"/>
      <c r="J463" s="86"/>
    </row>
    <row r="464" spans="1:10" x14ac:dyDescent="0.25">
      <c r="A464" s="299"/>
      <c r="B464" s="234"/>
      <c r="C464" s="123"/>
      <c r="D464" s="175"/>
      <c r="E464" s="234"/>
      <c r="F464" s="103"/>
      <c r="G464" s="105"/>
      <c r="H464" s="105"/>
      <c r="I464" s="300"/>
      <c r="J464" s="86"/>
    </row>
    <row r="465" spans="1:10" x14ac:dyDescent="0.25">
      <c r="A465" s="299"/>
      <c r="B465" s="234"/>
      <c r="C465" s="123"/>
      <c r="D465" s="175"/>
      <c r="E465" s="234"/>
      <c r="F465" s="103"/>
      <c r="G465" s="105"/>
      <c r="H465" s="105"/>
      <c r="I465" s="300"/>
      <c r="J465" s="86"/>
    </row>
    <row r="466" spans="1:10" x14ac:dyDescent="0.25">
      <c r="A466" s="299"/>
      <c r="B466" s="234"/>
      <c r="C466" s="123"/>
      <c r="D466" s="175"/>
      <c r="E466" s="234"/>
      <c r="F466" s="103"/>
      <c r="G466" s="105"/>
      <c r="H466" s="105"/>
      <c r="I466" s="300"/>
      <c r="J466" s="86"/>
    </row>
    <row r="467" spans="1:10" x14ac:dyDescent="0.25">
      <c r="A467" s="299"/>
      <c r="B467" s="234"/>
      <c r="C467" s="123"/>
      <c r="D467" s="175"/>
      <c r="E467" s="234"/>
      <c r="F467" s="103"/>
      <c r="G467" s="105"/>
      <c r="H467" s="105"/>
      <c r="I467" s="300"/>
      <c r="J467" s="86"/>
    </row>
    <row r="468" spans="1:10" x14ac:dyDescent="0.25">
      <c r="A468" s="299"/>
      <c r="B468" s="234"/>
      <c r="C468" s="123"/>
      <c r="D468" s="175"/>
      <c r="E468" s="234"/>
      <c r="F468" s="103"/>
      <c r="G468" s="105"/>
      <c r="H468" s="105"/>
      <c r="I468" s="300"/>
      <c r="J468" s="86"/>
    </row>
    <row r="469" spans="1:10" x14ac:dyDescent="0.25">
      <c r="A469" s="299"/>
      <c r="B469" s="234"/>
      <c r="C469" s="123"/>
      <c r="D469" s="175"/>
      <c r="E469" s="234"/>
      <c r="F469" s="103"/>
      <c r="G469" s="105"/>
      <c r="H469" s="105"/>
      <c r="I469" s="300"/>
      <c r="J469" s="86"/>
    </row>
    <row r="470" spans="1:10" x14ac:dyDescent="0.25">
      <c r="A470" s="299"/>
      <c r="B470" s="234"/>
      <c r="C470" s="123"/>
      <c r="D470" s="175"/>
      <c r="E470" s="234"/>
      <c r="F470" s="103"/>
      <c r="G470" s="105"/>
      <c r="H470" s="105"/>
      <c r="I470" s="300"/>
      <c r="J470" s="86"/>
    </row>
    <row r="471" spans="1:10" x14ac:dyDescent="0.25">
      <c r="A471" s="299"/>
      <c r="B471" s="234"/>
      <c r="C471" s="123"/>
      <c r="D471" s="175"/>
      <c r="E471" s="234"/>
      <c r="F471" s="103"/>
      <c r="G471" s="105"/>
      <c r="H471" s="105"/>
      <c r="I471" s="300"/>
      <c r="J471" s="86"/>
    </row>
    <row r="472" spans="1:10" x14ac:dyDescent="0.25">
      <c r="A472" s="299"/>
      <c r="B472" s="234"/>
      <c r="C472" s="123"/>
      <c r="D472" s="175"/>
      <c r="E472" s="234"/>
      <c r="F472" s="103"/>
      <c r="G472" s="105"/>
      <c r="H472" s="105"/>
      <c r="I472" s="300"/>
      <c r="J472" s="86"/>
    </row>
    <row r="473" spans="1:10" x14ac:dyDescent="0.25">
      <c r="A473" s="299"/>
      <c r="B473" s="234"/>
      <c r="C473" s="123"/>
      <c r="D473" s="175"/>
      <c r="E473" s="234"/>
      <c r="F473" s="103"/>
      <c r="G473" s="105"/>
      <c r="H473" s="105"/>
      <c r="I473" s="300"/>
      <c r="J473" s="86"/>
    </row>
    <row r="474" spans="1:10" x14ac:dyDescent="0.25">
      <c r="A474" s="299"/>
      <c r="B474" s="234"/>
      <c r="C474" s="123"/>
      <c r="D474" s="175"/>
      <c r="E474" s="234"/>
      <c r="F474" s="103"/>
      <c r="G474" s="105"/>
      <c r="H474" s="105"/>
      <c r="I474" s="300"/>
      <c r="J474" s="86"/>
    </row>
    <row r="475" spans="1:10" x14ac:dyDescent="0.25">
      <c r="A475" s="299"/>
      <c r="B475" s="234"/>
      <c r="C475" s="123"/>
      <c r="D475" s="175"/>
      <c r="E475" s="234"/>
      <c r="F475" s="103"/>
      <c r="G475" s="105"/>
      <c r="H475" s="105"/>
      <c r="I475" s="300"/>
      <c r="J475" s="86"/>
    </row>
    <row r="476" spans="1:10" x14ac:dyDescent="0.25">
      <c r="A476" s="299"/>
      <c r="B476" s="234"/>
      <c r="C476" s="123"/>
      <c r="D476" s="175"/>
      <c r="E476" s="234"/>
      <c r="F476" s="103"/>
      <c r="G476" s="105"/>
      <c r="H476" s="105"/>
      <c r="I476" s="300"/>
      <c r="J476" s="86"/>
    </row>
    <row r="477" spans="1:10" x14ac:dyDescent="0.25">
      <c r="A477" s="299"/>
      <c r="B477" s="234"/>
      <c r="C477" s="123"/>
      <c r="D477" s="175"/>
      <c r="E477" s="234"/>
      <c r="F477" s="103"/>
      <c r="G477" s="105"/>
      <c r="H477" s="105"/>
      <c r="I477" s="300"/>
      <c r="J477" s="86"/>
    </row>
    <row r="478" spans="1:10" x14ac:dyDescent="0.25">
      <c r="A478" s="299"/>
      <c r="B478" s="234"/>
      <c r="C478" s="123"/>
      <c r="D478" s="175"/>
      <c r="E478" s="234"/>
      <c r="F478" s="103"/>
      <c r="G478" s="105"/>
      <c r="H478" s="105"/>
      <c r="I478" s="300"/>
      <c r="J478" s="86"/>
    </row>
    <row r="479" spans="1:10" x14ac:dyDescent="0.25">
      <c r="A479" s="299"/>
      <c r="B479" s="234"/>
      <c r="C479" s="123"/>
      <c r="D479" s="175"/>
      <c r="E479" s="234"/>
      <c r="F479" s="103"/>
      <c r="G479" s="105"/>
      <c r="H479" s="105"/>
      <c r="I479" s="300"/>
      <c r="J479" s="86"/>
    </row>
    <row r="480" spans="1:10" x14ac:dyDescent="0.25">
      <c r="A480" s="299"/>
      <c r="B480" s="234"/>
      <c r="C480" s="123"/>
      <c r="D480" s="175"/>
      <c r="E480" s="234"/>
      <c r="F480" s="103"/>
      <c r="G480" s="105"/>
      <c r="H480" s="105"/>
      <c r="I480" s="300"/>
      <c r="J480" s="86"/>
    </row>
    <row r="481" spans="1:10" x14ac:dyDescent="0.25">
      <c r="A481" s="299"/>
      <c r="B481" s="234"/>
      <c r="C481" s="123"/>
      <c r="D481" s="175"/>
      <c r="E481" s="234"/>
      <c r="F481" s="103"/>
      <c r="G481" s="105"/>
      <c r="H481" s="105"/>
      <c r="I481" s="300"/>
      <c r="J481" s="86"/>
    </row>
    <row r="482" spans="1:10" x14ac:dyDescent="0.25">
      <c r="A482" s="299"/>
      <c r="B482" s="234"/>
      <c r="C482" s="123"/>
      <c r="D482" s="175"/>
      <c r="E482" s="234"/>
      <c r="F482" s="103"/>
      <c r="G482" s="105"/>
      <c r="H482" s="105"/>
      <c r="I482" s="300"/>
      <c r="J482" s="86"/>
    </row>
    <row r="483" spans="1:10" x14ac:dyDescent="0.25">
      <c r="A483" s="299"/>
      <c r="B483" s="234"/>
      <c r="C483" s="123"/>
      <c r="D483" s="175"/>
      <c r="E483" s="234"/>
      <c r="F483" s="103"/>
      <c r="G483" s="105"/>
      <c r="H483" s="105"/>
      <c r="I483" s="300"/>
      <c r="J483" s="86"/>
    </row>
    <row r="484" spans="1:10" x14ac:dyDescent="0.25">
      <c r="A484" s="299"/>
      <c r="B484" s="234"/>
      <c r="C484" s="123"/>
      <c r="D484" s="175"/>
      <c r="E484" s="234"/>
      <c r="F484" s="103"/>
      <c r="G484" s="105"/>
      <c r="H484" s="105"/>
      <c r="I484" s="300"/>
      <c r="J484" s="86"/>
    </row>
    <row r="485" spans="1:10" x14ac:dyDescent="0.25">
      <c r="A485" s="299"/>
      <c r="B485" s="234"/>
      <c r="C485" s="123"/>
      <c r="D485" s="175"/>
      <c r="E485" s="234"/>
      <c r="F485" s="103"/>
      <c r="G485" s="105"/>
      <c r="H485" s="105"/>
      <c r="I485" s="300"/>
      <c r="J485" s="86"/>
    </row>
    <row r="486" spans="1:10" x14ac:dyDescent="0.25">
      <c r="A486" s="299"/>
      <c r="B486" s="234"/>
      <c r="C486" s="123"/>
      <c r="D486" s="175"/>
      <c r="E486" s="234"/>
      <c r="F486" s="103"/>
      <c r="G486" s="105"/>
      <c r="H486" s="105"/>
      <c r="I486" s="300"/>
      <c r="J486" s="86"/>
    </row>
    <row r="487" spans="1:10" x14ac:dyDescent="0.25">
      <c r="A487" s="299"/>
      <c r="B487" s="234"/>
      <c r="C487" s="123"/>
      <c r="D487" s="175"/>
      <c r="E487" s="234"/>
      <c r="F487" s="103"/>
      <c r="G487" s="105"/>
      <c r="H487" s="105"/>
      <c r="I487" s="300"/>
      <c r="J487" s="86"/>
    </row>
    <row r="488" spans="1:10" x14ac:dyDescent="0.25">
      <c r="A488" s="299"/>
      <c r="B488" s="234"/>
      <c r="C488" s="123"/>
      <c r="D488" s="175"/>
      <c r="E488" s="234"/>
      <c r="F488" s="103"/>
      <c r="G488" s="105"/>
      <c r="H488" s="105"/>
      <c r="I488" s="300"/>
      <c r="J488" s="86"/>
    </row>
    <row r="489" spans="1:10" x14ac:dyDescent="0.25">
      <c r="A489" s="299"/>
      <c r="B489" s="234"/>
      <c r="C489" s="123"/>
      <c r="D489" s="175"/>
      <c r="E489" s="234"/>
      <c r="F489" s="103"/>
      <c r="G489" s="105"/>
      <c r="H489" s="105"/>
      <c r="I489" s="300"/>
      <c r="J489" s="86"/>
    </row>
    <row r="490" spans="1:10" x14ac:dyDescent="0.25">
      <c r="A490" s="299"/>
      <c r="B490" s="234"/>
      <c r="C490" s="123"/>
      <c r="D490" s="175"/>
      <c r="E490" s="234"/>
      <c r="F490" s="103"/>
      <c r="G490" s="105"/>
      <c r="H490" s="105"/>
      <c r="I490" s="300"/>
      <c r="J490" s="86"/>
    </row>
    <row r="491" spans="1:10" x14ac:dyDescent="0.25">
      <c r="A491" s="299"/>
      <c r="B491" s="234"/>
      <c r="C491" s="123"/>
      <c r="D491" s="175"/>
      <c r="E491" s="234"/>
      <c r="F491" s="103"/>
      <c r="G491" s="105"/>
      <c r="H491" s="105"/>
      <c r="I491" s="300"/>
      <c r="J491" s="86"/>
    </row>
    <row r="492" spans="1:10" x14ac:dyDescent="0.25">
      <c r="A492" s="299"/>
      <c r="B492" s="234"/>
      <c r="C492" s="123"/>
      <c r="D492" s="175"/>
      <c r="E492" s="234"/>
      <c r="F492" s="103"/>
      <c r="G492" s="105"/>
      <c r="H492" s="105"/>
      <c r="I492" s="300"/>
      <c r="J492" s="86"/>
    </row>
    <row r="493" spans="1:10" x14ac:dyDescent="0.25">
      <c r="A493" s="299"/>
      <c r="B493" s="234"/>
      <c r="C493" s="123"/>
      <c r="D493" s="175"/>
      <c r="E493" s="234"/>
      <c r="F493" s="103"/>
      <c r="G493" s="105"/>
      <c r="H493" s="105"/>
      <c r="I493" s="300"/>
      <c r="J493" s="86"/>
    </row>
    <row r="494" spans="1:10" x14ac:dyDescent="0.25">
      <c r="A494" s="299"/>
      <c r="B494" s="234"/>
      <c r="C494" s="123"/>
      <c r="D494" s="175"/>
      <c r="E494" s="234"/>
      <c r="F494" s="103"/>
      <c r="G494" s="105"/>
      <c r="H494" s="105"/>
      <c r="I494" s="300"/>
      <c r="J494" s="86"/>
    </row>
    <row r="495" spans="1:10" x14ac:dyDescent="0.25">
      <c r="A495" s="299"/>
      <c r="B495" s="234"/>
      <c r="C495" s="123"/>
      <c r="D495" s="175"/>
      <c r="E495" s="234"/>
      <c r="F495" s="103"/>
      <c r="G495" s="105"/>
      <c r="H495" s="105"/>
      <c r="I495" s="300"/>
      <c r="J495" s="86"/>
    </row>
    <row r="496" spans="1:10" x14ac:dyDescent="0.25">
      <c r="A496" s="299"/>
      <c r="B496" s="234"/>
      <c r="C496" s="123"/>
      <c r="D496" s="175"/>
      <c r="E496" s="234"/>
      <c r="F496" s="103"/>
      <c r="G496" s="105"/>
      <c r="H496" s="105"/>
      <c r="I496" s="300"/>
      <c r="J496" s="86"/>
    </row>
    <row r="497" spans="1:10" x14ac:dyDescent="0.25">
      <c r="A497" s="299"/>
      <c r="B497" s="234"/>
      <c r="C497" s="123"/>
      <c r="D497" s="175"/>
      <c r="E497" s="234"/>
      <c r="F497" s="103"/>
      <c r="G497" s="105"/>
      <c r="H497" s="105"/>
      <c r="I497" s="300"/>
      <c r="J497" s="86"/>
    </row>
    <row r="498" spans="1:10" x14ac:dyDescent="0.25">
      <c r="A498" s="299"/>
      <c r="B498" s="234"/>
      <c r="C498" s="123"/>
      <c r="D498" s="175"/>
      <c r="E498" s="234"/>
      <c r="F498" s="103"/>
      <c r="G498" s="105"/>
      <c r="H498" s="105"/>
      <c r="I498" s="300"/>
      <c r="J498" s="86"/>
    </row>
    <row r="499" spans="1:10" x14ac:dyDescent="0.25">
      <c r="A499" s="299"/>
      <c r="B499" s="234"/>
      <c r="C499" s="123"/>
      <c r="D499" s="175"/>
      <c r="E499" s="234"/>
      <c r="F499" s="103"/>
      <c r="G499" s="105"/>
      <c r="H499" s="105"/>
      <c r="I499" s="300"/>
      <c r="J499" s="86"/>
    </row>
    <row r="500" spans="1:10" x14ac:dyDescent="0.25">
      <c r="A500" s="299"/>
      <c r="B500" s="234"/>
      <c r="C500" s="123"/>
      <c r="D500" s="175"/>
      <c r="E500" s="234"/>
      <c r="F500" s="103"/>
      <c r="G500" s="105"/>
      <c r="H500" s="105"/>
      <c r="I500" s="300"/>
      <c r="J500" s="86"/>
    </row>
    <row r="501" spans="1:10" x14ac:dyDescent="0.25">
      <c r="A501" s="299"/>
      <c r="B501" s="234"/>
      <c r="C501" s="123"/>
      <c r="D501" s="175"/>
      <c r="E501" s="234"/>
      <c r="F501" s="103"/>
      <c r="G501" s="105"/>
      <c r="H501" s="105"/>
      <c r="I501" s="300"/>
      <c r="J501" s="86"/>
    </row>
    <row r="502" spans="1:10" x14ac:dyDescent="0.25">
      <c r="A502" s="299"/>
      <c r="B502" s="234"/>
      <c r="C502" s="123"/>
      <c r="D502" s="175"/>
      <c r="E502" s="234"/>
      <c r="F502" s="103"/>
      <c r="G502" s="105"/>
      <c r="H502" s="105"/>
      <c r="I502" s="300"/>
      <c r="J502" s="86"/>
    </row>
    <row r="503" spans="1:10" x14ac:dyDescent="0.25">
      <c r="A503" s="299"/>
      <c r="B503" s="234"/>
      <c r="C503" s="123"/>
      <c r="D503" s="175"/>
      <c r="E503" s="234"/>
      <c r="F503" s="103"/>
      <c r="G503" s="105"/>
      <c r="H503" s="105"/>
      <c r="I503" s="300"/>
      <c r="J503" s="86"/>
    </row>
    <row r="504" spans="1:10" x14ac:dyDescent="0.25">
      <c r="A504" s="299"/>
      <c r="B504" s="234"/>
      <c r="C504" s="123"/>
      <c r="D504" s="175"/>
      <c r="E504" s="234"/>
      <c r="F504" s="103"/>
      <c r="G504" s="105"/>
      <c r="H504" s="105"/>
      <c r="I504" s="300"/>
      <c r="J504" s="86"/>
    </row>
    <row r="505" spans="1:10" x14ac:dyDescent="0.25">
      <c r="A505" s="299"/>
      <c r="B505" s="234"/>
      <c r="C505" s="123"/>
      <c r="D505" s="175"/>
      <c r="E505" s="234"/>
      <c r="F505" s="103"/>
      <c r="G505" s="105"/>
      <c r="H505" s="105"/>
      <c r="I505" s="300"/>
      <c r="J505" s="86"/>
    </row>
    <row r="506" spans="1:10" x14ac:dyDescent="0.25">
      <c r="A506" s="299"/>
      <c r="B506" s="234"/>
      <c r="C506" s="123"/>
      <c r="D506" s="175"/>
      <c r="E506" s="234"/>
      <c r="F506" s="103"/>
      <c r="G506" s="105"/>
      <c r="H506" s="105"/>
      <c r="I506" s="300"/>
      <c r="J506" s="86"/>
    </row>
    <row r="507" spans="1:10" x14ac:dyDescent="0.25">
      <c r="A507" s="299"/>
      <c r="B507" s="234"/>
      <c r="C507" s="123"/>
      <c r="D507" s="175"/>
      <c r="E507" s="234"/>
      <c r="F507" s="103"/>
      <c r="G507" s="105"/>
      <c r="H507" s="105"/>
      <c r="I507" s="300"/>
      <c r="J507" s="86"/>
    </row>
    <row r="508" spans="1:10" x14ac:dyDescent="0.25">
      <c r="A508" s="299"/>
      <c r="B508" s="234"/>
      <c r="C508" s="123"/>
      <c r="D508" s="175"/>
      <c r="E508" s="234"/>
      <c r="F508" s="103"/>
      <c r="G508" s="105"/>
      <c r="H508" s="105"/>
      <c r="I508" s="300"/>
      <c r="J508" s="86"/>
    </row>
    <row r="509" spans="1:10" x14ac:dyDescent="0.25">
      <c r="A509" s="299"/>
      <c r="B509" s="234"/>
      <c r="C509" s="123"/>
      <c r="D509" s="175"/>
      <c r="E509" s="234"/>
      <c r="F509" s="103"/>
      <c r="G509" s="105"/>
      <c r="H509" s="105"/>
      <c r="I509" s="300"/>
      <c r="J509" s="86"/>
    </row>
    <row r="510" spans="1:10" x14ac:dyDescent="0.25">
      <c r="A510" s="299"/>
      <c r="B510" s="234"/>
      <c r="C510" s="123"/>
      <c r="D510" s="175"/>
      <c r="E510" s="234"/>
      <c r="F510" s="103"/>
      <c r="G510" s="105"/>
      <c r="H510" s="105"/>
      <c r="I510" s="300"/>
      <c r="J510" s="86"/>
    </row>
    <row r="511" spans="1:10" x14ac:dyDescent="0.25">
      <c r="A511" s="299"/>
      <c r="B511" s="234"/>
      <c r="C511" s="123"/>
      <c r="D511" s="175"/>
      <c r="E511" s="234"/>
      <c r="F511" s="103"/>
      <c r="G511" s="105"/>
      <c r="H511" s="105"/>
      <c r="I511" s="300"/>
      <c r="J511" s="86"/>
    </row>
    <row r="512" spans="1:10" x14ac:dyDescent="0.25">
      <c r="A512" s="299"/>
      <c r="B512" s="234"/>
      <c r="C512" s="123"/>
      <c r="D512" s="175"/>
      <c r="E512" s="234"/>
      <c r="F512" s="103"/>
      <c r="G512" s="105"/>
      <c r="H512" s="105"/>
      <c r="I512" s="300"/>
      <c r="J512" s="86"/>
    </row>
    <row r="513" spans="1:10" x14ac:dyDescent="0.25">
      <c r="A513" s="299"/>
      <c r="B513" s="234"/>
      <c r="C513" s="123"/>
      <c r="D513" s="175"/>
      <c r="E513" s="234"/>
      <c r="F513" s="103"/>
      <c r="G513" s="105"/>
      <c r="H513" s="105"/>
      <c r="I513" s="300"/>
      <c r="J513" s="86"/>
    </row>
    <row r="514" spans="1:10" x14ac:dyDescent="0.25">
      <c r="A514" s="299"/>
      <c r="B514" s="234"/>
      <c r="C514" s="123"/>
      <c r="D514" s="175"/>
      <c r="E514" s="234"/>
      <c r="F514" s="103"/>
      <c r="G514" s="105"/>
      <c r="H514" s="105"/>
      <c r="I514" s="300"/>
      <c r="J514" s="86"/>
    </row>
    <row r="515" spans="1:10" x14ac:dyDescent="0.25">
      <c r="A515" s="299"/>
      <c r="B515" s="234"/>
      <c r="C515" s="123"/>
      <c r="D515" s="175"/>
      <c r="E515" s="234"/>
      <c r="F515" s="103"/>
      <c r="G515" s="105"/>
      <c r="H515" s="105"/>
      <c r="I515" s="300"/>
      <c r="J515" s="86"/>
    </row>
    <row r="516" spans="1:10" x14ac:dyDescent="0.25">
      <c r="A516" s="299"/>
      <c r="B516" s="234"/>
      <c r="C516" s="123"/>
      <c r="D516" s="175"/>
      <c r="E516" s="234"/>
      <c r="F516" s="103"/>
      <c r="G516" s="105"/>
      <c r="H516" s="105"/>
      <c r="I516" s="300"/>
      <c r="J516" s="86"/>
    </row>
    <row r="517" spans="1:10" x14ac:dyDescent="0.25">
      <c r="A517" s="299"/>
      <c r="B517" s="234"/>
      <c r="C517" s="123"/>
      <c r="D517" s="175"/>
      <c r="E517" s="234"/>
      <c r="F517" s="103"/>
      <c r="G517" s="105"/>
      <c r="H517" s="105"/>
      <c r="I517" s="300"/>
      <c r="J517" s="86"/>
    </row>
    <row r="518" spans="1:10" x14ac:dyDescent="0.25">
      <c r="A518" s="299"/>
      <c r="B518" s="234"/>
      <c r="C518" s="123"/>
      <c r="D518" s="175"/>
      <c r="E518" s="234"/>
      <c r="F518" s="103"/>
      <c r="G518" s="105"/>
      <c r="H518" s="105"/>
      <c r="I518" s="300"/>
      <c r="J518" s="86"/>
    </row>
    <row r="519" spans="1:10" x14ac:dyDescent="0.25">
      <c r="A519" s="299"/>
      <c r="B519" s="234"/>
      <c r="C519" s="123"/>
      <c r="D519" s="175"/>
      <c r="E519" s="234"/>
      <c r="F519" s="103"/>
      <c r="G519" s="105"/>
      <c r="H519" s="105"/>
      <c r="I519" s="300"/>
      <c r="J519" s="86"/>
    </row>
    <row r="520" spans="1:10" x14ac:dyDescent="0.25">
      <c r="A520" s="299"/>
      <c r="B520" s="234"/>
      <c r="C520" s="123"/>
      <c r="D520" s="175"/>
      <c r="E520" s="234"/>
      <c r="F520" s="103"/>
      <c r="G520" s="105"/>
      <c r="H520" s="105"/>
      <c r="I520" s="300"/>
      <c r="J520" s="86"/>
    </row>
    <row r="521" spans="1:10" x14ac:dyDescent="0.25">
      <c r="A521" s="299"/>
      <c r="B521" s="234"/>
      <c r="C521" s="123"/>
      <c r="D521" s="175"/>
      <c r="E521" s="234"/>
      <c r="F521" s="103"/>
      <c r="G521" s="105"/>
      <c r="H521" s="105"/>
      <c r="I521" s="300"/>
      <c r="J521" s="86"/>
    </row>
    <row r="522" spans="1:10" x14ac:dyDescent="0.25">
      <c r="A522" s="299"/>
      <c r="B522" s="234"/>
      <c r="C522" s="123"/>
      <c r="D522" s="175"/>
      <c r="E522" s="234"/>
      <c r="F522" s="103"/>
      <c r="G522" s="105"/>
      <c r="H522" s="105"/>
      <c r="I522" s="300"/>
      <c r="J522" s="86"/>
    </row>
    <row r="523" spans="1:10" x14ac:dyDescent="0.25">
      <c r="A523" s="299"/>
      <c r="B523" s="234"/>
      <c r="C523" s="123"/>
      <c r="D523" s="175"/>
      <c r="E523" s="234"/>
      <c r="F523" s="103"/>
      <c r="G523" s="105"/>
      <c r="H523" s="105"/>
      <c r="I523" s="300"/>
      <c r="J523" s="86"/>
    </row>
    <row r="524" spans="1:10" x14ac:dyDescent="0.25">
      <c r="A524" s="299"/>
      <c r="B524" s="234"/>
      <c r="C524" s="123"/>
      <c r="D524" s="175"/>
      <c r="E524" s="234"/>
      <c r="F524" s="103"/>
      <c r="G524" s="105"/>
      <c r="H524" s="105"/>
      <c r="I524" s="300"/>
      <c r="J524" s="86"/>
    </row>
    <row r="525" spans="1:10" x14ac:dyDescent="0.25">
      <c r="A525" s="299"/>
      <c r="B525" s="234"/>
      <c r="C525" s="123"/>
      <c r="D525" s="175"/>
      <c r="E525" s="234"/>
      <c r="F525" s="103"/>
      <c r="G525" s="105"/>
      <c r="H525" s="105"/>
      <c r="I525" s="300"/>
      <c r="J525" s="86"/>
    </row>
    <row r="526" spans="1:10" x14ac:dyDescent="0.25">
      <c r="A526" s="299"/>
      <c r="B526" s="234"/>
      <c r="C526" s="123"/>
      <c r="D526" s="175"/>
      <c r="E526" s="234"/>
      <c r="F526" s="103"/>
      <c r="G526" s="105"/>
      <c r="H526" s="105"/>
      <c r="I526" s="300"/>
      <c r="J526" s="86"/>
    </row>
    <row r="527" spans="1:10" x14ac:dyDescent="0.25">
      <c r="A527" s="299"/>
      <c r="B527" s="234"/>
      <c r="C527" s="123"/>
      <c r="D527" s="175"/>
      <c r="E527" s="234"/>
      <c r="F527" s="103"/>
      <c r="G527" s="105"/>
      <c r="H527" s="105"/>
      <c r="I527" s="300"/>
      <c r="J527" s="86"/>
    </row>
    <row r="528" spans="1:10" x14ac:dyDescent="0.25">
      <c r="A528" s="299"/>
      <c r="B528" s="234"/>
      <c r="C528" s="123"/>
      <c r="D528" s="175"/>
      <c r="E528" s="234"/>
      <c r="F528" s="103"/>
      <c r="G528" s="105"/>
      <c r="H528" s="105"/>
      <c r="I528" s="300"/>
      <c r="J528" s="86"/>
    </row>
    <row r="529" spans="1:10" x14ac:dyDescent="0.25">
      <c r="A529" s="299"/>
      <c r="B529" s="234"/>
      <c r="C529" s="123"/>
      <c r="D529" s="175"/>
      <c r="E529" s="234"/>
      <c r="F529" s="103"/>
      <c r="G529" s="105"/>
      <c r="H529" s="105"/>
      <c r="I529" s="300"/>
      <c r="J529" s="86"/>
    </row>
    <row r="530" spans="1:10" x14ac:dyDescent="0.25">
      <c r="A530" s="299"/>
      <c r="B530" s="234"/>
      <c r="C530" s="123"/>
      <c r="D530" s="175"/>
      <c r="E530" s="234"/>
      <c r="F530" s="103"/>
      <c r="G530" s="105"/>
      <c r="H530" s="105"/>
      <c r="I530" s="300"/>
      <c r="J530" s="86"/>
    </row>
    <row r="531" spans="1:10" x14ac:dyDescent="0.25">
      <c r="A531" s="299"/>
      <c r="B531" s="234"/>
      <c r="C531" s="123"/>
      <c r="D531" s="175"/>
      <c r="E531" s="234"/>
      <c r="F531" s="103"/>
      <c r="G531" s="105"/>
      <c r="H531" s="105"/>
      <c r="I531" s="300"/>
      <c r="J531" s="86"/>
    </row>
    <row r="532" spans="1:10" x14ac:dyDescent="0.25">
      <c r="A532" s="299"/>
      <c r="B532" s="234"/>
      <c r="C532" s="123"/>
      <c r="D532" s="175"/>
      <c r="E532" s="234"/>
      <c r="F532" s="103"/>
      <c r="G532" s="105"/>
      <c r="H532" s="105"/>
      <c r="I532" s="300"/>
      <c r="J532" s="86"/>
    </row>
    <row r="533" spans="1:10" x14ac:dyDescent="0.25">
      <c r="A533" s="299"/>
      <c r="B533" s="234"/>
      <c r="C533" s="123"/>
      <c r="D533" s="175"/>
      <c r="E533" s="234"/>
      <c r="F533" s="103"/>
      <c r="G533" s="105"/>
      <c r="H533" s="105"/>
      <c r="I533" s="300"/>
      <c r="J533" s="86"/>
    </row>
    <row r="534" spans="1:10" x14ac:dyDescent="0.25">
      <c r="A534" s="299"/>
      <c r="B534" s="234"/>
      <c r="C534" s="123"/>
      <c r="D534" s="175"/>
      <c r="E534" s="234"/>
      <c r="F534" s="103"/>
      <c r="G534" s="105"/>
      <c r="H534" s="105"/>
      <c r="I534" s="300"/>
      <c r="J534" s="86"/>
    </row>
    <row r="535" spans="1:10" x14ac:dyDescent="0.25">
      <c r="A535" s="299"/>
      <c r="B535" s="234"/>
      <c r="C535" s="123"/>
      <c r="D535" s="175"/>
      <c r="E535" s="234"/>
      <c r="F535" s="103"/>
      <c r="G535" s="105"/>
      <c r="H535" s="105"/>
      <c r="I535" s="300"/>
      <c r="J535" s="86"/>
    </row>
    <row r="536" spans="1:10" x14ac:dyDescent="0.25">
      <c r="A536" s="299"/>
      <c r="B536" s="234"/>
      <c r="C536" s="123"/>
      <c r="D536" s="175"/>
      <c r="E536" s="234"/>
      <c r="F536" s="103"/>
      <c r="G536" s="105"/>
      <c r="H536" s="105"/>
      <c r="I536" s="300"/>
      <c r="J536" s="86"/>
    </row>
    <row r="537" spans="1:10" x14ac:dyDescent="0.25">
      <c r="A537" s="299"/>
      <c r="B537" s="234"/>
      <c r="C537" s="123"/>
      <c r="D537" s="175"/>
      <c r="E537" s="234"/>
      <c r="F537" s="103"/>
      <c r="G537" s="105"/>
      <c r="H537" s="105"/>
      <c r="I537" s="300"/>
      <c r="J537" s="86"/>
    </row>
    <row r="538" spans="1:10" x14ac:dyDescent="0.25">
      <c r="A538" s="299"/>
      <c r="B538" s="234"/>
      <c r="C538" s="123"/>
      <c r="D538" s="175"/>
      <c r="E538" s="234"/>
      <c r="F538" s="103"/>
      <c r="G538" s="105"/>
      <c r="H538" s="105"/>
      <c r="I538" s="300"/>
      <c r="J538" s="86"/>
    </row>
    <row r="539" spans="1:10" x14ac:dyDescent="0.25">
      <c r="A539" s="299"/>
      <c r="B539" s="234"/>
      <c r="C539" s="123"/>
      <c r="D539" s="175"/>
      <c r="E539" s="234"/>
      <c r="F539" s="103"/>
      <c r="G539" s="105"/>
      <c r="H539" s="105"/>
      <c r="I539" s="300"/>
      <c r="J539" s="86"/>
    </row>
    <row r="540" spans="1:10" x14ac:dyDescent="0.25">
      <c r="A540" s="299"/>
      <c r="B540" s="234"/>
      <c r="C540" s="123"/>
      <c r="D540" s="175"/>
      <c r="E540" s="234"/>
      <c r="F540" s="103"/>
      <c r="G540" s="105"/>
      <c r="H540" s="105"/>
      <c r="I540" s="300"/>
      <c r="J540" s="86"/>
    </row>
    <row r="541" spans="1:10" x14ac:dyDescent="0.25">
      <c r="A541" s="299"/>
      <c r="B541" s="234"/>
      <c r="C541" s="123"/>
      <c r="D541" s="175"/>
      <c r="E541" s="234"/>
      <c r="F541" s="103"/>
      <c r="G541" s="105"/>
      <c r="H541" s="105"/>
      <c r="I541" s="300"/>
      <c r="J541" s="86"/>
    </row>
    <row r="542" spans="1:10" x14ac:dyDescent="0.25">
      <c r="A542" s="299"/>
      <c r="B542" s="234"/>
      <c r="C542" s="123"/>
      <c r="D542" s="175"/>
      <c r="E542" s="234"/>
      <c r="F542" s="103"/>
      <c r="G542" s="105"/>
      <c r="H542" s="105"/>
      <c r="I542" s="300"/>
      <c r="J542" s="86"/>
    </row>
    <row r="543" spans="1:10" x14ac:dyDescent="0.25">
      <c r="A543" s="299"/>
      <c r="B543" s="234"/>
      <c r="C543" s="123"/>
      <c r="D543" s="175"/>
      <c r="E543" s="234"/>
      <c r="F543" s="103"/>
      <c r="G543" s="105"/>
      <c r="H543" s="105"/>
      <c r="I543" s="300"/>
      <c r="J543" s="86"/>
    </row>
    <row r="544" spans="1:10" x14ac:dyDescent="0.25">
      <c r="A544" s="299"/>
      <c r="B544" s="234"/>
      <c r="C544" s="123"/>
      <c r="D544" s="175"/>
      <c r="E544" s="234"/>
      <c r="F544" s="103"/>
      <c r="G544" s="105"/>
      <c r="H544" s="105"/>
      <c r="I544" s="300"/>
      <c r="J544" s="86"/>
    </row>
    <row r="545" spans="1:10" x14ac:dyDescent="0.25">
      <c r="A545" s="299"/>
      <c r="B545" s="234"/>
      <c r="C545" s="123"/>
      <c r="D545" s="175"/>
      <c r="E545" s="234"/>
      <c r="F545" s="103"/>
      <c r="G545" s="105"/>
      <c r="H545" s="105"/>
      <c r="I545" s="300"/>
      <c r="J545" s="86"/>
    </row>
    <row r="546" spans="1:10" x14ac:dyDescent="0.25">
      <c r="A546" s="299"/>
      <c r="B546" s="234"/>
      <c r="C546" s="123"/>
      <c r="D546" s="175"/>
      <c r="E546" s="234"/>
      <c r="F546" s="103"/>
      <c r="G546" s="105"/>
      <c r="H546" s="105"/>
      <c r="I546" s="300"/>
      <c r="J546" s="86"/>
    </row>
    <row r="547" spans="1:10" x14ac:dyDescent="0.25">
      <c r="A547" s="299"/>
      <c r="B547" s="234"/>
      <c r="C547" s="123"/>
      <c r="D547" s="175"/>
      <c r="E547" s="234"/>
      <c r="F547" s="103"/>
      <c r="G547" s="105"/>
      <c r="H547" s="105"/>
      <c r="I547" s="300"/>
      <c r="J547" s="86"/>
    </row>
    <row r="548" spans="1:10" x14ac:dyDescent="0.25">
      <c r="A548" s="299"/>
      <c r="B548" s="234"/>
      <c r="C548" s="123"/>
      <c r="D548" s="175"/>
      <c r="E548" s="234"/>
      <c r="F548" s="103"/>
      <c r="G548" s="105"/>
      <c r="H548" s="105"/>
      <c r="I548" s="300"/>
      <c r="J548" s="86"/>
    </row>
    <row r="549" spans="1:10" x14ac:dyDescent="0.25">
      <c r="A549" s="299"/>
      <c r="B549" s="234"/>
      <c r="C549" s="123"/>
      <c r="D549" s="175"/>
      <c r="E549" s="234"/>
      <c r="F549" s="103"/>
      <c r="G549" s="105"/>
      <c r="H549" s="105"/>
      <c r="I549" s="300"/>
      <c r="J549" s="86"/>
    </row>
    <row r="550" spans="1:10" x14ac:dyDescent="0.25">
      <c r="A550" s="299"/>
      <c r="B550" s="234"/>
      <c r="C550" s="123"/>
      <c r="D550" s="175"/>
      <c r="E550" s="234"/>
      <c r="F550" s="103"/>
      <c r="G550" s="105"/>
      <c r="H550" s="105"/>
      <c r="I550" s="300"/>
      <c r="J550" s="86"/>
    </row>
    <row r="551" spans="1:10" x14ac:dyDescent="0.25">
      <c r="A551" s="299"/>
      <c r="B551" s="234"/>
      <c r="C551" s="123"/>
      <c r="D551" s="175"/>
      <c r="E551" s="234"/>
      <c r="F551" s="103"/>
      <c r="G551" s="105"/>
      <c r="H551" s="105"/>
      <c r="I551" s="300"/>
      <c r="J551" s="86"/>
    </row>
    <row r="552" spans="1:10" x14ac:dyDescent="0.25">
      <c r="A552" s="299"/>
      <c r="B552" s="234"/>
      <c r="C552" s="123"/>
      <c r="D552" s="175"/>
      <c r="E552" s="234"/>
      <c r="F552" s="103"/>
      <c r="G552" s="105"/>
      <c r="H552" s="105"/>
      <c r="I552" s="300"/>
      <c r="J552" s="86"/>
    </row>
    <row r="553" spans="1:10" x14ac:dyDescent="0.25">
      <c r="A553" s="299"/>
      <c r="B553" s="234"/>
      <c r="C553" s="123"/>
      <c r="D553" s="175"/>
      <c r="E553" s="234"/>
      <c r="F553" s="103"/>
      <c r="G553" s="105"/>
      <c r="H553" s="105"/>
      <c r="I553" s="300"/>
      <c r="J553" s="86"/>
    </row>
    <row r="554" spans="1:10" x14ac:dyDescent="0.25">
      <c r="A554" s="299"/>
      <c r="B554" s="234"/>
      <c r="C554" s="123"/>
      <c r="D554" s="175"/>
      <c r="E554" s="234"/>
      <c r="F554" s="103"/>
      <c r="G554" s="105"/>
      <c r="H554" s="105"/>
      <c r="I554" s="300"/>
      <c r="J554" s="86"/>
    </row>
    <row r="555" spans="1:10" x14ac:dyDescent="0.25">
      <c r="A555" s="299"/>
      <c r="B555" s="234"/>
      <c r="C555" s="123"/>
      <c r="D555" s="175"/>
      <c r="E555" s="234"/>
      <c r="F555" s="103"/>
      <c r="G555" s="105"/>
      <c r="H555" s="105"/>
      <c r="I555" s="300"/>
      <c r="J555" s="86"/>
    </row>
    <row r="556" spans="1:10" x14ac:dyDescent="0.25">
      <c r="A556" s="299"/>
      <c r="B556" s="234"/>
      <c r="C556" s="123"/>
      <c r="D556" s="175"/>
      <c r="E556" s="234"/>
      <c r="F556" s="103"/>
      <c r="G556" s="105"/>
      <c r="H556" s="105"/>
      <c r="I556" s="300"/>
      <c r="J556" s="86"/>
    </row>
    <row r="557" spans="1:10" x14ac:dyDescent="0.25">
      <c r="A557" s="299"/>
      <c r="B557" s="234"/>
      <c r="C557" s="123"/>
      <c r="D557" s="175"/>
      <c r="E557" s="234"/>
      <c r="F557" s="103"/>
      <c r="G557" s="105"/>
      <c r="H557" s="105"/>
      <c r="I557" s="300"/>
      <c r="J557" s="86"/>
    </row>
    <row r="558" spans="1:10" x14ac:dyDescent="0.25">
      <c r="A558" s="299"/>
      <c r="B558" s="234"/>
      <c r="C558" s="123"/>
      <c r="D558" s="175"/>
      <c r="E558" s="234"/>
      <c r="F558" s="103"/>
      <c r="G558" s="105"/>
      <c r="H558" s="105"/>
      <c r="I558" s="300"/>
      <c r="J558" s="86"/>
    </row>
    <row r="559" spans="1:10" x14ac:dyDescent="0.25">
      <c r="A559" s="299"/>
      <c r="B559" s="234"/>
      <c r="C559" s="123"/>
      <c r="D559" s="175"/>
      <c r="E559" s="234"/>
      <c r="F559" s="103"/>
      <c r="G559" s="105"/>
      <c r="H559" s="105"/>
      <c r="I559" s="300"/>
      <c r="J559" s="86"/>
    </row>
    <row r="560" spans="1:10" x14ac:dyDescent="0.25">
      <c r="A560" s="299"/>
      <c r="B560" s="234"/>
      <c r="C560" s="123"/>
      <c r="D560" s="175"/>
      <c r="E560" s="234"/>
      <c r="F560" s="103"/>
      <c r="G560" s="105"/>
      <c r="H560" s="105"/>
      <c r="I560" s="300"/>
      <c r="J560" s="86"/>
    </row>
    <row r="561" spans="1:10" x14ac:dyDescent="0.25">
      <c r="A561" s="299"/>
      <c r="B561" s="234"/>
      <c r="C561" s="123"/>
      <c r="D561" s="175"/>
      <c r="E561" s="234"/>
      <c r="F561" s="103"/>
      <c r="G561" s="105"/>
      <c r="H561" s="105"/>
      <c r="I561" s="300"/>
      <c r="J561" s="86"/>
    </row>
    <row r="562" spans="1:10" x14ac:dyDescent="0.25">
      <c r="A562" s="299"/>
      <c r="B562" s="234"/>
      <c r="C562" s="123"/>
      <c r="D562" s="175"/>
      <c r="E562" s="234"/>
      <c r="F562" s="103"/>
      <c r="G562" s="105"/>
      <c r="H562" s="105"/>
      <c r="I562" s="300"/>
      <c r="J562" s="86"/>
    </row>
    <row r="563" spans="1:10" x14ac:dyDescent="0.25">
      <c r="A563" s="299"/>
      <c r="B563" s="234"/>
      <c r="C563" s="123"/>
      <c r="D563" s="175"/>
      <c r="E563" s="234"/>
      <c r="F563" s="103"/>
      <c r="G563" s="105"/>
      <c r="H563" s="105"/>
      <c r="I563" s="300"/>
      <c r="J563" s="86"/>
    </row>
    <row r="564" spans="1:10" x14ac:dyDescent="0.25">
      <c r="A564" s="299"/>
      <c r="B564" s="234"/>
      <c r="C564" s="123"/>
      <c r="D564" s="175"/>
      <c r="E564" s="234"/>
      <c r="F564" s="103"/>
      <c r="G564" s="105"/>
      <c r="H564" s="105"/>
      <c r="I564" s="300"/>
      <c r="J564" s="86"/>
    </row>
    <row r="565" spans="1:10" x14ac:dyDescent="0.25">
      <c r="A565" s="299"/>
      <c r="B565" s="234"/>
      <c r="C565" s="123"/>
      <c r="D565" s="175"/>
      <c r="E565" s="234"/>
      <c r="F565" s="103"/>
      <c r="G565" s="105"/>
      <c r="H565" s="105"/>
      <c r="I565" s="300"/>
      <c r="J565" s="86"/>
    </row>
    <row r="566" spans="1:10" x14ac:dyDescent="0.25">
      <c r="A566" s="299"/>
      <c r="B566" s="234"/>
      <c r="C566" s="123"/>
      <c r="D566" s="175"/>
      <c r="E566" s="234"/>
      <c r="F566" s="103"/>
      <c r="G566" s="105"/>
      <c r="H566" s="105"/>
      <c r="I566" s="300"/>
      <c r="J566" s="86"/>
    </row>
    <row r="567" spans="1:10" x14ac:dyDescent="0.25">
      <c r="A567" s="299"/>
      <c r="B567" s="234"/>
      <c r="C567" s="123"/>
      <c r="D567" s="175"/>
      <c r="E567" s="234"/>
      <c r="F567" s="103"/>
      <c r="G567" s="105"/>
      <c r="H567" s="105"/>
      <c r="I567" s="300"/>
      <c r="J567" s="86"/>
    </row>
    <row r="568" spans="1:10" x14ac:dyDescent="0.25">
      <c r="A568" s="299"/>
      <c r="B568" s="234"/>
      <c r="C568" s="123"/>
      <c r="D568" s="175"/>
      <c r="E568" s="234"/>
      <c r="F568" s="103"/>
      <c r="G568" s="105"/>
      <c r="H568" s="105"/>
      <c r="I568" s="300"/>
      <c r="J568" s="86"/>
    </row>
    <row r="569" spans="1:10" x14ac:dyDescent="0.25">
      <c r="A569" s="299"/>
      <c r="B569" s="234"/>
      <c r="C569" s="123"/>
      <c r="D569" s="175"/>
      <c r="E569" s="234"/>
      <c r="F569" s="103"/>
      <c r="G569" s="105"/>
      <c r="H569" s="105"/>
      <c r="I569" s="300"/>
      <c r="J569" s="86"/>
    </row>
    <row r="570" spans="1:10" x14ac:dyDescent="0.25">
      <c r="A570" s="299"/>
      <c r="B570" s="234"/>
      <c r="C570" s="123"/>
      <c r="D570" s="175"/>
      <c r="E570" s="234"/>
      <c r="F570" s="103"/>
      <c r="G570" s="105"/>
      <c r="H570" s="105"/>
      <c r="I570" s="300"/>
      <c r="J570" s="86"/>
    </row>
    <row r="571" spans="1:10" x14ac:dyDescent="0.25">
      <c r="A571" s="299"/>
      <c r="B571" s="234"/>
      <c r="C571" s="123"/>
      <c r="D571" s="175"/>
      <c r="E571" s="234"/>
      <c r="F571" s="103"/>
      <c r="G571" s="105"/>
      <c r="H571" s="105"/>
      <c r="I571" s="300"/>
      <c r="J571" s="86"/>
    </row>
    <row r="572" spans="1:10" x14ac:dyDescent="0.25">
      <c r="A572" s="299"/>
      <c r="B572" s="234"/>
      <c r="C572" s="123"/>
      <c r="D572" s="175"/>
      <c r="E572" s="234"/>
      <c r="F572" s="103"/>
      <c r="G572" s="105"/>
      <c r="H572" s="105"/>
      <c r="I572" s="300"/>
      <c r="J572" s="86"/>
    </row>
    <row r="573" spans="1:10" x14ac:dyDescent="0.25">
      <c r="A573" s="299"/>
      <c r="B573" s="234"/>
      <c r="C573" s="123"/>
      <c r="D573" s="175"/>
      <c r="E573" s="234"/>
      <c r="F573" s="103"/>
      <c r="G573" s="105"/>
      <c r="H573" s="105"/>
      <c r="I573" s="300"/>
      <c r="J573" s="86"/>
    </row>
    <row r="574" spans="1:10" x14ac:dyDescent="0.25">
      <c r="A574" s="299"/>
      <c r="B574" s="234"/>
      <c r="C574" s="123"/>
      <c r="D574" s="175"/>
      <c r="E574" s="234"/>
      <c r="F574" s="103"/>
      <c r="G574" s="105"/>
      <c r="H574" s="105"/>
      <c r="I574" s="300"/>
      <c r="J574" s="86"/>
    </row>
    <row r="575" spans="1:10" x14ac:dyDescent="0.25">
      <c r="A575" s="299"/>
      <c r="B575" s="234"/>
      <c r="C575" s="123"/>
      <c r="D575" s="175"/>
      <c r="E575" s="234"/>
      <c r="F575" s="103"/>
      <c r="G575" s="105"/>
      <c r="H575" s="105"/>
      <c r="I575" s="300"/>
      <c r="J575" s="86"/>
    </row>
    <row r="576" spans="1:10" x14ac:dyDescent="0.25">
      <c r="A576" s="299"/>
      <c r="B576" s="234"/>
      <c r="C576" s="123"/>
      <c r="D576" s="175"/>
      <c r="E576" s="234"/>
      <c r="F576" s="103"/>
      <c r="G576" s="105"/>
      <c r="H576" s="105"/>
      <c r="I576" s="300"/>
      <c r="J576" s="86"/>
    </row>
    <row r="577" spans="1:10" x14ac:dyDescent="0.25">
      <c r="A577" s="299"/>
      <c r="B577" s="234"/>
      <c r="C577" s="123"/>
      <c r="D577" s="175"/>
      <c r="E577" s="234"/>
      <c r="F577" s="103"/>
      <c r="G577" s="105"/>
      <c r="H577" s="105"/>
      <c r="I577" s="300"/>
      <c r="J577" s="86"/>
    </row>
    <row r="578" spans="1:10" x14ac:dyDescent="0.25">
      <c r="A578" s="299"/>
      <c r="B578" s="234"/>
      <c r="C578" s="123"/>
      <c r="D578" s="175"/>
      <c r="E578" s="234"/>
      <c r="F578" s="103"/>
      <c r="G578" s="105"/>
      <c r="H578" s="105"/>
      <c r="I578" s="300"/>
      <c r="J578" s="86"/>
    </row>
    <row r="579" spans="1:10" x14ac:dyDescent="0.25">
      <c r="A579" s="299"/>
      <c r="B579" s="234"/>
      <c r="C579" s="123"/>
      <c r="D579" s="175"/>
      <c r="E579" s="234"/>
      <c r="F579" s="103"/>
      <c r="G579" s="105"/>
      <c r="H579" s="105"/>
      <c r="I579" s="300"/>
      <c r="J579" s="86"/>
    </row>
    <row r="580" spans="1:10" x14ac:dyDescent="0.25">
      <c r="A580" s="299"/>
      <c r="B580" s="234"/>
      <c r="C580" s="123"/>
      <c r="D580" s="175"/>
      <c r="E580" s="234"/>
      <c r="F580" s="103"/>
      <c r="G580" s="105"/>
      <c r="H580" s="105"/>
      <c r="I580" s="300"/>
      <c r="J580" s="86"/>
    </row>
    <row r="581" spans="1:10" x14ac:dyDescent="0.25">
      <c r="A581" s="299"/>
      <c r="B581" s="234"/>
      <c r="C581" s="123"/>
      <c r="D581" s="175"/>
      <c r="E581" s="234"/>
      <c r="F581" s="103"/>
      <c r="G581" s="105"/>
      <c r="H581" s="105"/>
      <c r="I581" s="300"/>
      <c r="J581" s="86"/>
    </row>
    <row r="582" spans="1:10" x14ac:dyDescent="0.25">
      <c r="A582" s="299"/>
      <c r="B582" s="234"/>
      <c r="C582" s="123"/>
      <c r="D582" s="175"/>
      <c r="E582" s="234"/>
      <c r="F582" s="103"/>
      <c r="G582" s="105"/>
      <c r="H582" s="105"/>
      <c r="I582" s="300"/>
      <c r="J582" s="86"/>
    </row>
    <row r="583" spans="1:10" x14ac:dyDescent="0.25">
      <c r="A583" s="299"/>
      <c r="B583" s="234"/>
      <c r="C583" s="123"/>
      <c r="D583" s="175"/>
      <c r="E583" s="234"/>
      <c r="F583" s="103"/>
      <c r="G583" s="105"/>
      <c r="H583" s="105"/>
      <c r="I583" s="300"/>
      <c r="J583" s="86"/>
    </row>
    <row r="584" spans="1:10" x14ac:dyDescent="0.25">
      <c r="A584" s="299"/>
      <c r="B584" s="234"/>
      <c r="C584" s="123"/>
      <c r="D584" s="175"/>
      <c r="E584" s="234"/>
      <c r="F584" s="103"/>
      <c r="G584" s="105"/>
      <c r="H584" s="105"/>
      <c r="I584" s="300"/>
      <c r="J584" s="86"/>
    </row>
    <row r="585" spans="1:10" x14ac:dyDescent="0.25">
      <c r="A585" s="299"/>
      <c r="B585" s="234"/>
      <c r="C585" s="123"/>
      <c r="D585" s="175"/>
      <c r="E585" s="234"/>
      <c r="F585" s="103"/>
      <c r="G585" s="105"/>
      <c r="H585" s="105"/>
      <c r="I585" s="300"/>
      <c r="J585" s="86"/>
    </row>
    <row r="586" spans="1:10" x14ac:dyDescent="0.25">
      <c r="A586" s="299"/>
      <c r="B586" s="234"/>
      <c r="C586" s="123"/>
      <c r="D586" s="175"/>
      <c r="E586" s="234"/>
      <c r="F586" s="103"/>
      <c r="G586" s="105"/>
      <c r="H586" s="105"/>
      <c r="I586" s="300"/>
      <c r="J586" s="86"/>
    </row>
    <row r="587" spans="1:10" x14ac:dyDescent="0.25">
      <c r="A587" s="299"/>
      <c r="B587" s="234"/>
      <c r="C587" s="123"/>
      <c r="D587" s="175"/>
      <c r="E587" s="234"/>
      <c r="F587" s="103"/>
      <c r="G587" s="105"/>
      <c r="H587" s="105"/>
      <c r="I587" s="300"/>
      <c r="J587" s="86"/>
    </row>
    <row r="588" spans="1:10" x14ac:dyDescent="0.25">
      <c r="A588" s="299"/>
      <c r="B588" s="234"/>
      <c r="C588" s="123"/>
      <c r="D588" s="175"/>
      <c r="E588" s="234"/>
      <c r="F588" s="103"/>
      <c r="G588" s="105"/>
      <c r="H588" s="105"/>
      <c r="I588" s="300"/>
      <c r="J588" s="86"/>
    </row>
    <row r="589" spans="1:10" x14ac:dyDescent="0.25">
      <c r="A589" s="299"/>
      <c r="B589" s="234"/>
      <c r="C589" s="123"/>
      <c r="D589" s="175"/>
      <c r="E589" s="234"/>
      <c r="F589" s="103"/>
      <c r="G589" s="105"/>
      <c r="H589" s="105"/>
      <c r="I589" s="300"/>
      <c r="J589" s="86"/>
    </row>
    <row r="590" spans="1:10" x14ac:dyDescent="0.25">
      <c r="A590" s="299"/>
      <c r="B590" s="234"/>
      <c r="C590" s="123"/>
      <c r="D590" s="175"/>
      <c r="E590" s="234"/>
      <c r="F590" s="103"/>
      <c r="G590" s="105"/>
      <c r="H590" s="105"/>
      <c r="I590" s="300"/>
      <c r="J590" s="86"/>
    </row>
    <row r="591" spans="1:10" x14ac:dyDescent="0.25">
      <c r="A591" s="299"/>
      <c r="B591" s="234"/>
      <c r="C591" s="123"/>
      <c r="D591" s="175"/>
      <c r="E591" s="234"/>
      <c r="F591" s="103"/>
      <c r="G591" s="105"/>
      <c r="H591" s="105"/>
      <c r="I591" s="300"/>
      <c r="J591" s="86"/>
    </row>
    <row r="592" spans="1:10" x14ac:dyDescent="0.25">
      <c r="A592" s="299"/>
      <c r="B592" s="234"/>
      <c r="C592" s="123"/>
      <c r="D592" s="175"/>
      <c r="E592" s="234"/>
      <c r="F592" s="103"/>
      <c r="G592" s="105"/>
      <c r="H592" s="105"/>
      <c r="I592" s="300"/>
      <c r="J592" s="86"/>
    </row>
    <row r="593" spans="1:10" x14ac:dyDescent="0.25">
      <c r="A593" s="299"/>
      <c r="B593" s="234"/>
      <c r="C593" s="123"/>
      <c r="D593" s="175"/>
      <c r="E593" s="234"/>
      <c r="F593" s="103"/>
      <c r="G593" s="105"/>
      <c r="H593" s="105"/>
      <c r="I593" s="300"/>
      <c r="J593" s="86"/>
    </row>
    <row r="594" spans="1:10" x14ac:dyDescent="0.25">
      <c r="A594" s="299"/>
      <c r="B594" s="234"/>
      <c r="C594" s="123"/>
      <c r="D594" s="175"/>
      <c r="E594" s="234"/>
      <c r="F594" s="103"/>
      <c r="G594" s="105"/>
      <c r="H594" s="105"/>
      <c r="I594" s="300"/>
      <c r="J594" s="86"/>
    </row>
    <row r="595" spans="1:10" x14ac:dyDescent="0.25">
      <c r="A595" s="299"/>
      <c r="B595" s="234"/>
      <c r="C595" s="123"/>
      <c r="D595" s="175"/>
      <c r="E595" s="234"/>
      <c r="F595" s="103"/>
      <c r="G595" s="105"/>
      <c r="H595" s="105"/>
      <c r="I595" s="300"/>
      <c r="J595" s="86"/>
    </row>
    <row r="596" spans="1:10" x14ac:dyDescent="0.25">
      <c r="A596" s="299"/>
      <c r="B596" s="234"/>
      <c r="C596" s="123"/>
      <c r="D596" s="175"/>
      <c r="E596" s="234"/>
      <c r="F596" s="103"/>
      <c r="G596" s="105"/>
      <c r="H596" s="105"/>
      <c r="I596" s="300"/>
      <c r="J596" s="86"/>
    </row>
    <row r="597" spans="1:10" x14ac:dyDescent="0.25">
      <c r="A597" s="299"/>
      <c r="B597" s="234"/>
      <c r="C597" s="123"/>
      <c r="D597" s="175"/>
      <c r="E597" s="234"/>
      <c r="F597" s="103"/>
      <c r="G597" s="105"/>
      <c r="H597" s="105"/>
      <c r="I597" s="300"/>
      <c r="J597" s="86"/>
    </row>
    <row r="598" spans="1:10" x14ac:dyDescent="0.25">
      <c r="A598" s="299"/>
      <c r="B598" s="234"/>
      <c r="C598" s="123"/>
      <c r="D598" s="175"/>
      <c r="E598" s="234"/>
      <c r="F598" s="103"/>
      <c r="G598" s="105"/>
      <c r="H598" s="105"/>
      <c r="I598" s="300"/>
      <c r="J598" s="86"/>
    </row>
    <row r="599" spans="1:10" x14ac:dyDescent="0.25">
      <c r="A599" s="299"/>
      <c r="B599" s="234"/>
      <c r="C599" s="123"/>
      <c r="D599" s="175"/>
      <c r="E599" s="234"/>
      <c r="F599" s="103"/>
      <c r="G599" s="105"/>
      <c r="H599" s="105"/>
      <c r="I599" s="300"/>
      <c r="J599" s="86"/>
    </row>
    <row r="600" spans="1:10" x14ac:dyDescent="0.25">
      <c r="A600" s="299"/>
      <c r="B600" s="234"/>
      <c r="C600" s="123"/>
      <c r="D600" s="175"/>
      <c r="E600" s="234"/>
      <c r="F600" s="103"/>
      <c r="G600" s="105"/>
      <c r="H600" s="105"/>
      <c r="I600" s="300"/>
      <c r="J600" s="86"/>
    </row>
    <row r="601" spans="1:10" x14ac:dyDescent="0.25">
      <c r="A601" s="299"/>
      <c r="B601" s="234"/>
      <c r="C601" s="123"/>
      <c r="D601" s="175"/>
      <c r="E601" s="234"/>
      <c r="F601" s="103"/>
      <c r="G601" s="105"/>
      <c r="H601" s="105"/>
      <c r="I601" s="300"/>
      <c r="J601" s="86"/>
    </row>
    <row r="602" spans="1:10" x14ac:dyDescent="0.25">
      <c r="A602" s="299"/>
      <c r="B602" s="234"/>
      <c r="C602" s="123"/>
      <c r="D602" s="175"/>
      <c r="E602" s="234"/>
      <c r="F602" s="103"/>
      <c r="G602" s="105"/>
      <c r="H602" s="105"/>
      <c r="I602" s="300"/>
      <c r="J602" s="86"/>
    </row>
    <row r="603" spans="1:10" x14ac:dyDescent="0.25">
      <c r="A603" s="299"/>
      <c r="B603" s="234"/>
      <c r="C603" s="123"/>
      <c r="D603" s="175"/>
      <c r="E603" s="234"/>
      <c r="F603" s="103"/>
      <c r="G603" s="105"/>
      <c r="H603" s="105"/>
      <c r="I603" s="300"/>
      <c r="J603" s="86"/>
    </row>
    <row r="604" spans="1:10" x14ac:dyDescent="0.25">
      <c r="A604" s="299"/>
      <c r="B604" s="234"/>
      <c r="C604" s="123"/>
      <c r="D604" s="175"/>
      <c r="E604" s="234"/>
      <c r="F604" s="103"/>
      <c r="G604" s="105"/>
      <c r="H604" s="105"/>
      <c r="I604" s="300"/>
      <c r="J604" s="86"/>
    </row>
    <row r="605" spans="1:10" x14ac:dyDescent="0.25">
      <c r="A605" s="299"/>
      <c r="B605" s="234"/>
      <c r="C605" s="123"/>
      <c r="D605" s="175"/>
      <c r="E605" s="234"/>
      <c r="F605" s="103"/>
      <c r="G605" s="105"/>
      <c r="H605" s="105"/>
      <c r="I605" s="300"/>
      <c r="J605" s="86"/>
    </row>
    <row r="606" spans="1:10" x14ac:dyDescent="0.25">
      <c r="A606" s="299"/>
      <c r="B606" s="234"/>
      <c r="C606" s="123"/>
      <c r="D606" s="175"/>
      <c r="E606" s="234"/>
      <c r="F606" s="103"/>
      <c r="G606" s="105"/>
      <c r="H606" s="105"/>
      <c r="I606" s="300"/>
      <c r="J606" s="86"/>
    </row>
    <row r="607" spans="1:10" x14ac:dyDescent="0.25">
      <c r="A607" s="299"/>
      <c r="B607" s="234"/>
      <c r="C607" s="123"/>
      <c r="D607" s="175"/>
      <c r="E607" s="234"/>
      <c r="F607" s="103"/>
      <c r="G607" s="105"/>
      <c r="H607" s="105"/>
      <c r="I607" s="300"/>
      <c r="J607" s="86"/>
    </row>
    <row r="608" spans="1:10" x14ac:dyDescent="0.25">
      <c r="A608" s="299"/>
      <c r="B608" s="234"/>
      <c r="C608" s="123"/>
      <c r="D608" s="175"/>
      <c r="E608" s="234"/>
      <c r="F608" s="103"/>
      <c r="G608" s="105"/>
      <c r="H608" s="105"/>
      <c r="I608" s="300"/>
      <c r="J608" s="86"/>
    </row>
    <row r="609" spans="1:10" x14ac:dyDescent="0.25">
      <c r="A609" s="299"/>
      <c r="B609" s="234"/>
      <c r="C609" s="123"/>
      <c r="D609" s="175"/>
      <c r="E609" s="234"/>
      <c r="F609" s="103"/>
      <c r="G609" s="105"/>
      <c r="H609" s="105"/>
      <c r="I609" s="300"/>
      <c r="J609" s="86"/>
    </row>
    <row r="610" spans="1:10" x14ac:dyDescent="0.25">
      <c r="A610" s="299"/>
      <c r="B610" s="234"/>
      <c r="C610" s="123"/>
      <c r="D610" s="175"/>
      <c r="E610" s="234"/>
      <c r="F610" s="103"/>
      <c r="G610" s="105"/>
      <c r="H610" s="105"/>
      <c r="I610" s="300"/>
      <c r="J610" s="86"/>
    </row>
    <row r="611" spans="1:10" x14ac:dyDescent="0.25">
      <c r="A611" s="299"/>
      <c r="B611" s="234"/>
      <c r="C611" s="123"/>
      <c r="D611" s="175"/>
      <c r="E611" s="234"/>
      <c r="F611" s="103"/>
      <c r="G611" s="105"/>
      <c r="H611" s="105"/>
      <c r="I611" s="300"/>
      <c r="J611" s="86"/>
    </row>
    <row r="612" spans="1:10" x14ac:dyDescent="0.25">
      <c r="A612" s="299"/>
      <c r="B612" s="234"/>
      <c r="C612" s="123"/>
      <c r="D612" s="175"/>
      <c r="E612" s="234"/>
      <c r="F612" s="103"/>
      <c r="G612" s="105"/>
      <c r="H612" s="105"/>
      <c r="I612" s="300"/>
      <c r="J612" s="86"/>
    </row>
    <row r="613" spans="1:10" x14ac:dyDescent="0.25">
      <c r="A613" s="299"/>
      <c r="B613" s="234"/>
      <c r="C613" s="123"/>
      <c r="D613" s="175"/>
      <c r="E613" s="234"/>
      <c r="F613" s="103"/>
      <c r="G613" s="105"/>
      <c r="H613" s="105"/>
      <c r="I613" s="300"/>
      <c r="J613" s="86"/>
    </row>
    <row r="614" spans="1:10" x14ac:dyDescent="0.25">
      <c r="A614" s="299"/>
      <c r="B614" s="234"/>
      <c r="C614" s="123"/>
      <c r="D614" s="175"/>
      <c r="E614" s="234"/>
      <c r="F614" s="103"/>
      <c r="G614" s="105"/>
      <c r="H614" s="105"/>
      <c r="I614" s="300"/>
      <c r="J614" s="86"/>
    </row>
    <row r="615" spans="1:10" x14ac:dyDescent="0.25">
      <c r="A615" s="299"/>
      <c r="B615" s="234"/>
      <c r="C615" s="123"/>
      <c r="D615" s="175"/>
      <c r="E615" s="234"/>
      <c r="F615" s="103"/>
      <c r="G615" s="105"/>
      <c r="H615" s="105"/>
      <c r="I615" s="300"/>
      <c r="J615" s="86"/>
    </row>
    <row r="616" spans="1:10" x14ac:dyDescent="0.25">
      <c r="A616" s="299"/>
      <c r="B616" s="234"/>
      <c r="C616" s="123"/>
      <c r="D616" s="175"/>
      <c r="E616" s="234"/>
      <c r="F616" s="103"/>
      <c r="G616" s="105"/>
      <c r="H616" s="105"/>
      <c r="I616" s="300"/>
      <c r="J616" s="86"/>
    </row>
    <row r="617" spans="1:10" x14ac:dyDescent="0.25">
      <c r="A617" s="299"/>
      <c r="B617" s="234"/>
      <c r="C617" s="123"/>
      <c r="D617" s="175"/>
      <c r="E617" s="234"/>
      <c r="F617" s="103"/>
      <c r="G617" s="105"/>
      <c r="H617" s="105"/>
      <c r="I617" s="300"/>
      <c r="J617" s="86"/>
    </row>
    <row r="618" spans="1:10" x14ac:dyDescent="0.25">
      <c r="A618" s="299"/>
      <c r="B618" s="234"/>
      <c r="C618" s="123"/>
      <c r="D618" s="175"/>
      <c r="E618" s="234"/>
      <c r="F618" s="103"/>
      <c r="G618" s="105"/>
      <c r="H618" s="105"/>
      <c r="I618" s="300"/>
      <c r="J618" s="86"/>
    </row>
    <row r="619" spans="1:10" x14ac:dyDescent="0.25">
      <c r="A619" s="299"/>
      <c r="B619" s="234"/>
      <c r="C619" s="123"/>
      <c r="D619" s="175"/>
      <c r="E619" s="234"/>
      <c r="F619" s="103"/>
      <c r="G619" s="105"/>
      <c r="H619" s="105"/>
      <c r="I619" s="300"/>
      <c r="J619" s="86"/>
    </row>
    <row r="620" spans="1:10" x14ac:dyDescent="0.25">
      <c r="A620" s="299"/>
      <c r="B620" s="234"/>
      <c r="C620" s="123"/>
      <c r="D620" s="175"/>
      <c r="E620" s="234"/>
      <c r="F620" s="103"/>
      <c r="G620" s="105"/>
      <c r="H620" s="105"/>
      <c r="I620" s="300"/>
      <c r="J620" s="86"/>
    </row>
    <row r="621" spans="1:10" x14ac:dyDescent="0.25">
      <c r="A621" s="299"/>
      <c r="B621" s="234"/>
      <c r="C621" s="123"/>
      <c r="D621" s="175"/>
      <c r="E621" s="234"/>
      <c r="F621" s="103"/>
      <c r="G621" s="105"/>
      <c r="H621" s="105"/>
      <c r="I621" s="300"/>
      <c r="J621" s="86"/>
    </row>
    <row r="622" spans="1:10" x14ac:dyDescent="0.25">
      <c r="A622" s="299"/>
      <c r="B622" s="234"/>
      <c r="C622" s="123"/>
      <c r="D622" s="175"/>
      <c r="E622" s="234"/>
      <c r="F622" s="103"/>
      <c r="G622" s="105"/>
      <c r="H622" s="105"/>
      <c r="I622" s="300"/>
      <c r="J622" s="86"/>
    </row>
    <row r="623" spans="1:10" x14ac:dyDescent="0.25">
      <c r="A623" s="299"/>
      <c r="B623" s="234"/>
      <c r="C623" s="123"/>
      <c r="D623" s="175"/>
      <c r="E623" s="234"/>
      <c r="F623" s="103"/>
      <c r="G623" s="105"/>
      <c r="H623" s="105"/>
      <c r="I623" s="300"/>
      <c r="J623" s="86"/>
    </row>
    <row r="624" spans="1:10" x14ac:dyDescent="0.25">
      <c r="A624" s="299"/>
      <c r="B624" s="234"/>
      <c r="C624" s="123"/>
      <c r="D624" s="175"/>
      <c r="E624" s="234"/>
      <c r="F624" s="103"/>
      <c r="G624" s="105"/>
      <c r="H624" s="105"/>
      <c r="I624" s="300"/>
      <c r="J624" s="86"/>
    </row>
    <row r="625" spans="1:10" x14ac:dyDescent="0.25">
      <c r="A625" s="299"/>
      <c r="B625" s="234"/>
      <c r="C625" s="123"/>
      <c r="D625" s="175"/>
      <c r="E625" s="234"/>
      <c r="F625" s="103"/>
      <c r="G625" s="105"/>
      <c r="H625" s="105"/>
      <c r="I625" s="300"/>
      <c r="J625" s="86"/>
    </row>
    <row r="626" spans="1:10" x14ac:dyDescent="0.25">
      <c r="A626" s="299"/>
      <c r="B626" s="234"/>
      <c r="C626" s="123"/>
      <c r="D626" s="175"/>
      <c r="E626" s="234"/>
      <c r="F626" s="103"/>
      <c r="G626" s="105"/>
      <c r="H626" s="105"/>
      <c r="I626" s="300"/>
      <c r="J626" s="86"/>
    </row>
    <row r="627" spans="1:10" x14ac:dyDescent="0.25">
      <c r="A627" s="299"/>
      <c r="B627" s="234"/>
      <c r="C627" s="123"/>
      <c r="D627" s="175"/>
      <c r="E627" s="234"/>
      <c r="F627" s="103"/>
      <c r="G627" s="105"/>
      <c r="H627" s="105"/>
      <c r="I627" s="300"/>
      <c r="J627" s="86"/>
    </row>
    <row r="628" spans="1:10" x14ac:dyDescent="0.25">
      <c r="A628" s="299"/>
      <c r="B628" s="234"/>
      <c r="C628" s="123"/>
      <c r="D628" s="175"/>
      <c r="E628" s="234"/>
      <c r="F628" s="103"/>
      <c r="G628" s="105"/>
      <c r="H628" s="105"/>
      <c r="I628" s="300"/>
      <c r="J628" s="86"/>
    </row>
    <row r="629" spans="1:10" x14ac:dyDescent="0.25">
      <c r="A629" s="299"/>
      <c r="B629" s="234"/>
      <c r="C629" s="123"/>
      <c r="D629" s="175"/>
      <c r="E629" s="234"/>
      <c r="F629" s="103"/>
      <c r="G629" s="105"/>
      <c r="H629" s="105"/>
      <c r="I629" s="300"/>
      <c r="J629" s="86"/>
    </row>
    <row r="630" spans="1:10" x14ac:dyDescent="0.25">
      <c r="A630" s="299"/>
      <c r="B630" s="234"/>
      <c r="C630" s="123"/>
      <c r="D630" s="175"/>
      <c r="E630" s="234"/>
      <c r="F630" s="103"/>
      <c r="G630" s="105"/>
      <c r="H630" s="105"/>
      <c r="I630" s="300"/>
      <c r="J630" s="86"/>
    </row>
    <row r="631" spans="1:10" x14ac:dyDescent="0.25">
      <c r="A631" s="299"/>
      <c r="B631" s="234"/>
      <c r="C631" s="123"/>
      <c r="D631" s="175"/>
      <c r="E631" s="234"/>
      <c r="F631" s="103"/>
      <c r="G631" s="105"/>
      <c r="H631" s="105"/>
      <c r="I631" s="300"/>
      <c r="J631" s="86"/>
    </row>
    <row r="632" spans="1:10" x14ac:dyDescent="0.25">
      <c r="A632" s="299"/>
      <c r="B632" s="234"/>
      <c r="C632" s="123"/>
      <c r="D632" s="175"/>
      <c r="E632" s="234"/>
      <c r="F632" s="103"/>
      <c r="G632" s="105"/>
      <c r="H632" s="105"/>
      <c r="I632" s="300"/>
      <c r="J632" s="86"/>
    </row>
    <row r="633" spans="1:10" x14ac:dyDescent="0.25">
      <c r="A633" s="299"/>
      <c r="B633" s="234"/>
      <c r="C633" s="123"/>
      <c r="D633" s="175"/>
      <c r="E633" s="234"/>
      <c r="F633" s="103"/>
      <c r="G633" s="105"/>
      <c r="H633" s="105"/>
      <c r="I633" s="300"/>
      <c r="J633" s="86"/>
    </row>
    <row r="634" spans="1:10" x14ac:dyDescent="0.25">
      <c r="A634" s="299"/>
      <c r="B634" s="234"/>
      <c r="C634" s="123"/>
      <c r="D634" s="175"/>
      <c r="E634" s="234"/>
      <c r="F634" s="103"/>
      <c r="G634" s="105"/>
      <c r="H634" s="105"/>
      <c r="I634" s="300"/>
      <c r="J634" s="86"/>
    </row>
    <row r="635" spans="1:10" x14ac:dyDescent="0.25">
      <c r="A635" s="299"/>
      <c r="B635" s="234"/>
      <c r="C635" s="123"/>
      <c r="D635" s="175"/>
      <c r="E635" s="234"/>
      <c r="F635" s="103"/>
      <c r="G635" s="105"/>
      <c r="H635" s="105"/>
      <c r="I635" s="300"/>
      <c r="J635" s="86"/>
    </row>
    <row r="636" spans="1:10" x14ac:dyDescent="0.25">
      <c r="A636" s="299"/>
      <c r="B636" s="234"/>
      <c r="C636" s="123"/>
      <c r="D636" s="175"/>
      <c r="E636" s="234"/>
      <c r="F636" s="103"/>
      <c r="G636" s="105"/>
      <c r="H636" s="105"/>
      <c r="I636" s="300"/>
      <c r="J636" s="86"/>
    </row>
    <row r="637" spans="1:10" x14ac:dyDescent="0.25">
      <c r="A637" s="299"/>
      <c r="B637" s="234"/>
      <c r="C637" s="123"/>
      <c r="D637" s="175"/>
      <c r="E637" s="234"/>
      <c r="F637" s="103"/>
      <c r="G637" s="105"/>
      <c r="H637" s="105"/>
      <c r="I637" s="300"/>
      <c r="J637" s="86"/>
    </row>
    <row r="638" spans="1:10" x14ac:dyDescent="0.25">
      <c r="A638" s="299"/>
      <c r="B638" s="234"/>
      <c r="C638" s="123"/>
      <c r="D638" s="175"/>
      <c r="E638" s="234"/>
      <c r="F638" s="103"/>
      <c r="G638" s="105"/>
      <c r="H638" s="105"/>
      <c r="I638" s="300"/>
      <c r="J638" s="86"/>
    </row>
    <row r="639" spans="1:10" x14ac:dyDescent="0.25">
      <c r="A639" s="299"/>
      <c r="B639" s="234"/>
      <c r="C639" s="123"/>
      <c r="D639" s="175"/>
      <c r="E639" s="234"/>
      <c r="F639" s="103"/>
      <c r="G639" s="105"/>
      <c r="H639" s="105"/>
      <c r="I639" s="300"/>
      <c r="J639" s="86"/>
    </row>
    <row r="640" spans="1:10" x14ac:dyDescent="0.25">
      <c r="A640" s="299"/>
      <c r="B640" s="234"/>
      <c r="C640" s="123"/>
      <c r="D640" s="175"/>
      <c r="E640" s="234"/>
      <c r="F640" s="103"/>
      <c r="G640" s="105"/>
      <c r="H640" s="105"/>
      <c r="I640" s="300"/>
      <c r="J640" s="86"/>
    </row>
    <row r="641" spans="1:10" x14ac:dyDescent="0.25">
      <c r="A641" s="299"/>
      <c r="B641" s="234"/>
      <c r="C641" s="123"/>
      <c r="D641" s="175"/>
      <c r="E641" s="234"/>
      <c r="F641" s="103"/>
      <c r="G641" s="105"/>
      <c r="H641" s="105"/>
      <c r="I641" s="300"/>
      <c r="J641" s="86"/>
    </row>
    <row r="642" spans="1:10" x14ac:dyDescent="0.25">
      <c r="A642" s="299"/>
      <c r="B642" s="234"/>
      <c r="C642" s="123"/>
      <c r="D642" s="175"/>
      <c r="E642" s="234"/>
      <c r="F642" s="103"/>
      <c r="G642" s="105"/>
      <c r="H642" s="105"/>
      <c r="I642" s="300"/>
      <c r="J642" s="86"/>
    </row>
    <row r="643" spans="1:10" x14ac:dyDescent="0.25">
      <c r="A643" s="299"/>
      <c r="B643" s="234"/>
      <c r="C643" s="123"/>
      <c r="D643" s="175"/>
      <c r="E643" s="234"/>
      <c r="F643" s="103"/>
      <c r="G643" s="105"/>
      <c r="H643" s="105"/>
      <c r="I643" s="300"/>
      <c r="J643" s="86"/>
    </row>
    <row r="644" spans="1:10" x14ac:dyDescent="0.25">
      <c r="A644" s="299"/>
      <c r="B644" s="234"/>
      <c r="C644" s="123"/>
      <c r="D644" s="175"/>
      <c r="E644" s="234"/>
      <c r="F644" s="103"/>
      <c r="G644" s="105"/>
      <c r="H644" s="105"/>
      <c r="I644" s="300"/>
      <c r="J644" s="86"/>
    </row>
    <row r="645" spans="1:10" x14ac:dyDescent="0.25">
      <c r="A645" s="299"/>
      <c r="B645" s="234"/>
      <c r="C645" s="123"/>
      <c r="D645" s="175"/>
      <c r="E645" s="234"/>
      <c r="F645" s="103"/>
      <c r="G645" s="105"/>
      <c r="H645" s="105"/>
      <c r="I645" s="300"/>
      <c r="J645" s="86"/>
    </row>
    <row r="646" spans="1:10" x14ac:dyDescent="0.25">
      <c r="A646" s="299"/>
      <c r="B646" s="234"/>
      <c r="C646" s="123"/>
      <c r="D646" s="175"/>
      <c r="E646" s="234"/>
      <c r="F646" s="103"/>
      <c r="G646" s="105"/>
      <c r="H646" s="105"/>
      <c r="I646" s="300"/>
      <c r="J646" s="86"/>
    </row>
    <row r="647" spans="1:10" x14ac:dyDescent="0.25">
      <c r="A647" s="299"/>
      <c r="B647" s="234"/>
      <c r="C647" s="123"/>
      <c r="D647" s="175"/>
      <c r="E647" s="234"/>
      <c r="F647" s="103"/>
      <c r="G647" s="105"/>
      <c r="H647" s="105"/>
      <c r="I647" s="300"/>
      <c r="J647" s="86"/>
    </row>
    <row r="648" spans="1:10" x14ac:dyDescent="0.25">
      <c r="A648" s="299"/>
      <c r="B648" s="234"/>
      <c r="C648" s="123"/>
      <c r="D648" s="175"/>
      <c r="E648" s="234"/>
      <c r="F648" s="103"/>
      <c r="G648" s="105"/>
      <c r="H648" s="105"/>
      <c r="I648" s="300"/>
      <c r="J648" s="86"/>
    </row>
    <row r="649" spans="1:10" x14ac:dyDescent="0.25">
      <c r="A649" s="299"/>
      <c r="B649" s="234"/>
      <c r="C649" s="123"/>
      <c r="D649" s="175"/>
      <c r="E649" s="234"/>
      <c r="F649" s="103"/>
      <c r="G649" s="105"/>
      <c r="H649" s="105"/>
      <c r="I649" s="300"/>
      <c r="J649" s="86"/>
    </row>
    <row r="650" spans="1:10" x14ac:dyDescent="0.25">
      <c r="A650" s="299"/>
      <c r="B650" s="234"/>
      <c r="C650" s="123"/>
      <c r="D650" s="175"/>
      <c r="E650" s="234"/>
      <c r="F650" s="103"/>
      <c r="G650" s="105"/>
      <c r="H650" s="105"/>
      <c r="I650" s="300"/>
      <c r="J650" s="86"/>
    </row>
    <row r="651" spans="1:10" x14ac:dyDescent="0.25">
      <c r="A651" s="299"/>
      <c r="B651" s="234"/>
      <c r="C651" s="123"/>
      <c r="D651" s="175"/>
      <c r="E651" s="234"/>
      <c r="F651" s="103"/>
      <c r="G651" s="105"/>
      <c r="H651" s="105"/>
      <c r="I651" s="300"/>
      <c r="J651" s="86"/>
    </row>
    <row r="652" spans="1:10" x14ac:dyDescent="0.25">
      <c r="A652" s="299"/>
      <c r="B652" s="234"/>
      <c r="C652" s="123"/>
      <c r="D652" s="175"/>
      <c r="E652" s="234"/>
      <c r="F652" s="103"/>
      <c r="G652" s="105"/>
      <c r="H652" s="105"/>
      <c r="I652" s="300"/>
      <c r="J652" s="86"/>
    </row>
    <row r="653" spans="1:10" x14ac:dyDescent="0.25">
      <c r="A653" s="299"/>
      <c r="B653" s="234"/>
      <c r="C653" s="123"/>
      <c r="D653" s="175"/>
      <c r="E653" s="234"/>
      <c r="F653" s="103"/>
      <c r="G653" s="105"/>
      <c r="H653" s="105"/>
      <c r="I653" s="300"/>
      <c r="J653" s="86"/>
    </row>
    <row r="654" spans="1:10" x14ac:dyDescent="0.25">
      <c r="A654" s="299"/>
      <c r="B654" s="234"/>
      <c r="C654" s="123"/>
      <c r="D654" s="175"/>
      <c r="E654" s="234"/>
      <c r="F654" s="103"/>
      <c r="G654" s="105"/>
      <c r="H654" s="105"/>
      <c r="I654" s="300"/>
      <c r="J654" s="86"/>
    </row>
    <row r="655" spans="1:10" x14ac:dyDescent="0.25">
      <c r="A655" s="299"/>
      <c r="B655" s="234"/>
      <c r="C655" s="123"/>
      <c r="D655" s="175"/>
      <c r="E655" s="234"/>
      <c r="F655" s="103"/>
      <c r="G655" s="105"/>
      <c r="H655" s="105"/>
      <c r="I655" s="300"/>
      <c r="J655" s="86"/>
    </row>
    <row r="656" spans="1:10" x14ac:dyDescent="0.25">
      <c r="A656" s="299"/>
      <c r="B656" s="234"/>
      <c r="C656" s="123"/>
      <c r="D656" s="175"/>
      <c r="E656" s="234"/>
      <c r="F656" s="103"/>
      <c r="G656" s="105"/>
      <c r="H656" s="105"/>
      <c r="I656" s="300"/>
      <c r="J656" s="86"/>
    </row>
    <row r="657" spans="1:10" x14ac:dyDescent="0.25">
      <c r="A657" s="299"/>
      <c r="B657" s="234"/>
      <c r="C657" s="123"/>
      <c r="D657" s="175"/>
      <c r="E657" s="234"/>
      <c r="F657" s="103"/>
      <c r="G657" s="105"/>
      <c r="H657" s="105"/>
      <c r="I657" s="300"/>
      <c r="J657" s="86"/>
    </row>
    <row r="658" spans="1:10" x14ac:dyDescent="0.25">
      <c r="A658" s="299"/>
      <c r="B658" s="234"/>
      <c r="C658" s="123"/>
      <c r="D658" s="175"/>
      <c r="E658" s="234"/>
      <c r="F658" s="103"/>
      <c r="G658" s="105"/>
      <c r="H658" s="105"/>
      <c r="I658" s="300"/>
      <c r="J658" s="86"/>
    </row>
    <row r="659" spans="1:10" x14ac:dyDescent="0.25">
      <c r="A659" s="299"/>
      <c r="B659" s="234"/>
      <c r="C659" s="123"/>
      <c r="D659" s="175"/>
      <c r="E659" s="234"/>
      <c r="F659" s="103"/>
      <c r="G659" s="105"/>
      <c r="H659" s="105"/>
      <c r="I659" s="300"/>
      <c r="J659" s="86"/>
    </row>
    <row r="660" spans="1:10" x14ac:dyDescent="0.25">
      <c r="A660" s="299"/>
      <c r="B660" s="234"/>
      <c r="C660" s="123"/>
      <c r="D660" s="175"/>
      <c r="E660" s="234"/>
      <c r="F660" s="103"/>
      <c r="G660" s="105"/>
      <c r="H660" s="105"/>
      <c r="I660" s="300"/>
      <c r="J660" s="86"/>
    </row>
    <row r="661" spans="1:10" x14ac:dyDescent="0.25">
      <c r="A661" s="299"/>
      <c r="B661" s="234"/>
      <c r="C661" s="123"/>
      <c r="D661" s="175"/>
      <c r="E661" s="234"/>
      <c r="F661" s="103"/>
      <c r="G661" s="105"/>
      <c r="H661" s="105"/>
      <c r="I661" s="300"/>
      <c r="J661" s="86"/>
    </row>
    <row r="662" spans="1:10" x14ac:dyDescent="0.25">
      <c r="A662" s="299"/>
      <c r="B662" s="234"/>
      <c r="C662" s="123"/>
      <c r="D662" s="175"/>
      <c r="E662" s="234"/>
      <c r="F662" s="103"/>
      <c r="G662" s="105"/>
      <c r="H662" s="105"/>
      <c r="I662" s="300"/>
      <c r="J662" s="86"/>
    </row>
    <row r="663" spans="1:10" x14ac:dyDescent="0.25">
      <c r="A663" s="299"/>
      <c r="B663" s="234"/>
      <c r="C663" s="123"/>
      <c r="D663" s="175"/>
      <c r="E663" s="234"/>
      <c r="F663" s="103"/>
      <c r="G663" s="105"/>
      <c r="H663" s="105"/>
      <c r="I663" s="300"/>
      <c r="J663" s="86"/>
    </row>
    <row r="664" spans="1:10" x14ac:dyDescent="0.25">
      <c r="A664" s="299"/>
      <c r="B664" s="234"/>
      <c r="C664" s="123"/>
      <c r="D664" s="175"/>
      <c r="E664" s="234"/>
      <c r="F664" s="103"/>
      <c r="G664" s="105"/>
      <c r="H664" s="105"/>
      <c r="I664" s="300"/>
      <c r="J664" s="86"/>
    </row>
    <row r="665" spans="1:10" x14ac:dyDescent="0.25">
      <c r="A665" s="299"/>
      <c r="B665" s="234"/>
      <c r="C665" s="123"/>
      <c r="D665" s="175"/>
      <c r="E665" s="234"/>
      <c r="F665" s="103"/>
      <c r="G665" s="105"/>
      <c r="H665" s="105"/>
      <c r="I665" s="300"/>
      <c r="J665" s="86"/>
    </row>
    <row r="666" spans="1:10" x14ac:dyDescent="0.25">
      <c r="A666" s="299"/>
      <c r="B666" s="234"/>
      <c r="C666" s="123"/>
      <c r="D666" s="175"/>
      <c r="E666" s="234"/>
      <c r="F666" s="103"/>
      <c r="G666" s="105"/>
      <c r="H666" s="105"/>
      <c r="I666" s="300"/>
      <c r="J666" s="86"/>
    </row>
    <row r="667" spans="1:10" x14ac:dyDescent="0.25">
      <c r="A667" s="299"/>
      <c r="B667" s="234"/>
      <c r="C667" s="123"/>
      <c r="D667" s="175"/>
      <c r="E667" s="234"/>
      <c r="F667" s="103"/>
      <c r="G667" s="105"/>
      <c r="H667" s="105"/>
      <c r="I667" s="300"/>
      <c r="J667" s="86"/>
    </row>
    <row r="668" spans="1:10" x14ac:dyDescent="0.25">
      <c r="A668" s="299"/>
      <c r="B668" s="234"/>
      <c r="C668" s="123"/>
      <c r="D668" s="175"/>
      <c r="E668" s="234"/>
      <c r="F668" s="103"/>
      <c r="G668" s="105"/>
      <c r="H668" s="105"/>
      <c r="I668" s="300"/>
      <c r="J668" s="86"/>
    </row>
    <row r="669" spans="1:10" x14ac:dyDescent="0.25">
      <c r="A669" s="299"/>
      <c r="B669" s="234"/>
      <c r="C669" s="123"/>
      <c r="D669" s="175"/>
      <c r="E669" s="234"/>
      <c r="F669" s="103"/>
      <c r="G669" s="105"/>
      <c r="H669" s="105"/>
      <c r="I669" s="300"/>
      <c r="J669" s="86"/>
    </row>
    <row r="670" spans="1:10" x14ac:dyDescent="0.25">
      <c r="A670" s="299"/>
      <c r="B670" s="234"/>
      <c r="C670" s="123"/>
      <c r="D670" s="175"/>
      <c r="E670" s="234"/>
      <c r="F670" s="103"/>
      <c r="G670" s="105"/>
      <c r="H670" s="105"/>
      <c r="I670" s="300"/>
      <c r="J670" s="86"/>
    </row>
    <row r="671" spans="1:10" x14ac:dyDescent="0.25">
      <c r="A671" s="299"/>
      <c r="B671" s="234"/>
      <c r="C671" s="123"/>
      <c r="D671" s="175"/>
      <c r="E671" s="234"/>
      <c r="F671" s="103"/>
      <c r="G671" s="105"/>
      <c r="H671" s="105"/>
      <c r="I671" s="300"/>
      <c r="J671" s="86"/>
    </row>
    <row r="672" spans="1:10" x14ac:dyDescent="0.25">
      <c r="A672" s="299"/>
      <c r="B672" s="234"/>
      <c r="C672" s="123"/>
      <c r="D672" s="175"/>
      <c r="E672" s="234"/>
      <c r="F672" s="103"/>
      <c r="G672" s="105"/>
      <c r="H672" s="105"/>
      <c r="I672" s="300"/>
      <c r="J672" s="86"/>
    </row>
    <row r="673" spans="1:10" x14ac:dyDescent="0.25">
      <c r="A673" s="299"/>
      <c r="B673" s="234"/>
      <c r="C673" s="123"/>
      <c r="D673" s="175"/>
      <c r="E673" s="234"/>
      <c r="F673" s="103"/>
      <c r="G673" s="105"/>
      <c r="H673" s="105"/>
      <c r="I673" s="300"/>
      <c r="J673" s="86"/>
    </row>
    <row r="674" spans="1:10" x14ac:dyDescent="0.25">
      <c r="A674" s="299"/>
      <c r="B674" s="234"/>
      <c r="C674" s="123"/>
      <c r="D674" s="175"/>
      <c r="E674" s="234"/>
      <c r="F674" s="103"/>
      <c r="G674" s="105"/>
      <c r="H674" s="105"/>
      <c r="I674" s="300"/>
      <c r="J674" s="86"/>
    </row>
    <row r="675" spans="1:10" x14ac:dyDescent="0.25">
      <c r="A675" s="299"/>
      <c r="B675" s="234"/>
      <c r="C675" s="123"/>
      <c r="D675" s="175"/>
      <c r="E675" s="234"/>
      <c r="F675" s="103"/>
      <c r="G675" s="105"/>
      <c r="H675" s="105"/>
      <c r="I675" s="300"/>
      <c r="J675" s="86"/>
    </row>
    <row r="676" spans="1:10" x14ac:dyDescent="0.25">
      <c r="A676" s="299"/>
      <c r="B676" s="234"/>
      <c r="C676" s="123"/>
      <c r="D676" s="175"/>
      <c r="E676" s="234"/>
      <c r="F676" s="103"/>
      <c r="G676" s="105"/>
      <c r="H676" s="105"/>
      <c r="I676" s="300"/>
      <c r="J676" s="86"/>
    </row>
    <row r="677" spans="1:10" x14ac:dyDescent="0.25">
      <c r="A677" s="299"/>
      <c r="B677" s="234"/>
      <c r="C677" s="123"/>
      <c r="D677" s="175"/>
      <c r="E677" s="234"/>
      <c r="F677" s="103"/>
      <c r="G677" s="105"/>
      <c r="H677" s="105"/>
      <c r="I677" s="300"/>
      <c r="J677" s="86"/>
    </row>
    <row r="678" spans="1:10" x14ac:dyDescent="0.25">
      <c r="A678" s="299"/>
      <c r="B678" s="234"/>
      <c r="C678" s="123"/>
      <c r="D678" s="175"/>
      <c r="E678" s="234"/>
      <c r="F678" s="103"/>
      <c r="G678" s="105"/>
      <c r="H678" s="105"/>
      <c r="I678" s="300"/>
      <c r="J678" s="86"/>
    </row>
    <row r="679" spans="1:10" x14ac:dyDescent="0.25">
      <c r="A679" s="299"/>
      <c r="B679" s="234"/>
      <c r="C679" s="123"/>
      <c r="D679" s="175"/>
      <c r="E679" s="234"/>
      <c r="F679" s="103"/>
      <c r="G679" s="105"/>
      <c r="H679" s="105"/>
      <c r="I679" s="300"/>
      <c r="J679" s="86"/>
    </row>
    <row r="680" spans="1:10" x14ac:dyDescent="0.25">
      <c r="A680" s="299"/>
      <c r="B680" s="234"/>
      <c r="C680" s="123"/>
      <c r="D680" s="175"/>
      <c r="E680" s="234"/>
      <c r="F680" s="103"/>
      <c r="G680" s="105"/>
      <c r="H680" s="105"/>
      <c r="I680" s="300"/>
      <c r="J680" s="86"/>
    </row>
    <row r="681" spans="1:10" x14ac:dyDescent="0.25">
      <c r="A681" s="299"/>
      <c r="B681" s="234"/>
      <c r="C681" s="123"/>
      <c r="D681" s="175"/>
      <c r="E681" s="234"/>
      <c r="F681" s="103"/>
      <c r="G681" s="105"/>
      <c r="H681" s="105"/>
      <c r="I681" s="300"/>
      <c r="J681" s="86"/>
    </row>
    <row r="682" spans="1:10" x14ac:dyDescent="0.25">
      <c r="A682" s="299"/>
      <c r="B682" s="234"/>
      <c r="C682" s="123"/>
      <c r="D682" s="175"/>
      <c r="E682" s="234"/>
      <c r="F682" s="103"/>
      <c r="G682" s="105"/>
      <c r="H682" s="105"/>
      <c r="I682" s="300"/>
      <c r="J682" s="86"/>
    </row>
    <row r="683" spans="1:10" x14ac:dyDescent="0.25">
      <c r="A683" s="299"/>
      <c r="B683" s="234"/>
      <c r="C683" s="123"/>
      <c r="D683" s="175"/>
      <c r="E683" s="234"/>
      <c r="F683" s="103"/>
      <c r="G683" s="105"/>
      <c r="H683" s="105"/>
      <c r="I683" s="300"/>
      <c r="J683" s="86"/>
    </row>
    <row r="684" spans="1:10" x14ac:dyDescent="0.25">
      <c r="A684" s="299"/>
      <c r="B684" s="234"/>
      <c r="C684" s="123"/>
      <c r="D684" s="175"/>
      <c r="E684" s="234"/>
      <c r="F684" s="103"/>
      <c r="G684" s="105"/>
      <c r="H684" s="105"/>
      <c r="I684" s="300"/>
      <c r="J684" s="86"/>
    </row>
    <row r="685" spans="1:10" x14ac:dyDescent="0.25">
      <c r="A685" s="299"/>
      <c r="B685" s="234"/>
      <c r="C685" s="123"/>
      <c r="D685" s="175"/>
      <c r="E685" s="234"/>
      <c r="F685" s="103"/>
      <c r="G685" s="105"/>
      <c r="H685" s="105"/>
      <c r="I685" s="300"/>
      <c r="J685" s="86"/>
    </row>
    <row r="686" spans="1:10" x14ac:dyDescent="0.25">
      <c r="A686" s="299"/>
      <c r="B686" s="234"/>
      <c r="C686" s="123"/>
      <c r="D686" s="175"/>
      <c r="E686" s="234"/>
      <c r="F686" s="103"/>
      <c r="G686" s="105"/>
      <c r="H686" s="105"/>
      <c r="I686" s="300"/>
      <c r="J686" s="86"/>
    </row>
    <row r="687" spans="1:10" x14ac:dyDescent="0.25">
      <c r="A687" s="299"/>
      <c r="B687" s="234"/>
      <c r="C687" s="123"/>
      <c r="D687" s="175"/>
      <c r="E687" s="234"/>
      <c r="F687" s="103"/>
      <c r="G687" s="105"/>
      <c r="H687" s="105"/>
      <c r="I687" s="300"/>
      <c r="J687" s="86"/>
    </row>
    <row r="688" spans="1:10" x14ac:dyDescent="0.25">
      <c r="A688" s="299"/>
      <c r="B688" s="234"/>
      <c r="C688" s="123"/>
      <c r="D688" s="175"/>
      <c r="E688" s="234"/>
      <c r="F688" s="103"/>
      <c r="G688" s="105"/>
      <c r="H688" s="105"/>
      <c r="I688" s="300"/>
      <c r="J688" s="86"/>
    </row>
    <row r="689" spans="1:10" x14ac:dyDescent="0.25">
      <c r="A689" s="299"/>
      <c r="B689" s="234"/>
      <c r="C689" s="123"/>
      <c r="D689" s="175"/>
      <c r="E689" s="234"/>
      <c r="F689" s="103"/>
      <c r="G689" s="105"/>
      <c r="H689" s="105"/>
      <c r="I689" s="300"/>
      <c r="J689" s="86"/>
    </row>
    <row r="690" spans="1:10" x14ac:dyDescent="0.25">
      <c r="A690" s="299"/>
      <c r="B690" s="234"/>
      <c r="C690" s="123"/>
      <c r="D690" s="175"/>
      <c r="E690" s="234"/>
      <c r="F690" s="103"/>
      <c r="G690" s="105"/>
      <c r="H690" s="105"/>
      <c r="I690" s="300"/>
      <c r="J690" s="86"/>
    </row>
    <row r="691" spans="1:10" x14ac:dyDescent="0.25">
      <c r="A691" s="299"/>
      <c r="B691" s="234"/>
      <c r="C691" s="123"/>
      <c r="D691" s="175"/>
      <c r="E691" s="234"/>
      <c r="F691" s="103"/>
      <c r="G691" s="105"/>
      <c r="H691" s="105"/>
      <c r="I691" s="300"/>
      <c r="J691" s="86"/>
    </row>
    <row r="692" spans="1:10" x14ac:dyDescent="0.25">
      <c r="A692" s="299"/>
      <c r="B692" s="234"/>
      <c r="C692" s="123"/>
      <c r="D692" s="175"/>
      <c r="E692" s="234"/>
      <c r="F692" s="103"/>
      <c r="G692" s="105"/>
      <c r="H692" s="105"/>
      <c r="I692" s="300"/>
      <c r="J692" s="86"/>
    </row>
    <row r="693" spans="1:10" x14ac:dyDescent="0.25">
      <c r="A693" s="299"/>
      <c r="B693" s="234"/>
      <c r="C693" s="123"/>
      <c r="D693" s="175"/>
      <c r="E693" s="234"/>
      <c r="F693" s="103"/>
      <c r="G693" s="105"/>
      <c r="H693" s="105"/>
      <c r="I693" s="300"/>
      <c r="J693" s="86"/>
    </row>
    <row r="694" spans="1:10" x14ac:dyDescent="0.25">
      <c r="A694" s="299"/>
      <c r="B694" s="234"/>
      <c r="C694" s="123"/>
      <c r="D694" s="175"/>
      <c r="E694" s="234"/>
      <c r="F694" s="103"/>
      <c r="G694" s="105"/>
      <c r="H694" s="105"/>
      <c r="I694" s="300"/>
      <c r="J694" s="86"/>
    </row>
    <row r="695" spans="1:10" x14ac:dyDescent="0.25">
      <c r="A695" s="299"/>
      <c r="B695" s="234"/>
      <c r="C695" s="123"/>
      <c r="D695" s="175"/>
      <c r="E695" s="234"/>
      <c r="F695" s="103"/>
      <c r="G695" s="105"/>
      <c r="H695" s="105"/>
      <c r="I695" s="300"/>
      <c r="J695" s="86"/>
    </row>
    <row r="696" spans="1:10" x14ac:dyDescent="0.25">
      <c r="A696" s="299"/>
      <c r="B696" s="234"/>
      <c r="C696" s="123"/>
      <c r="D696" s="175"/>
      <c r="E696" s="234"/>
      <c r="F696" s="103"/>
      <c r="G696" s="105"/>
      <c r="H696" s="105"/>
      <c r="I696" s="300"/>
      <c r="J696" s="86"/>
    </row>
    <row r="697" spans="1:10" x14ac:dyDescent="0.25">
      <c r="A697" s="299"/>
      <c r="B697" s="234"/>
      <c r="C697" s="123"/>
      <c r="D697" s="175"/>
      <c r="E697" s="234"/>
      <c r="F697" s="103"/>
      <c r="G697" s="105"/>
      <c r="H697" s="105"/>
      <c r="I697" s="300"/>
      <c r="J697" s="86"/>
    </row>
    <row r="698" spans="1:10" x14ac:dyDescent="0.25">
      <c r="A698" s="299"/>
      <c r="B698" s="234"/>
      <c r="C698" s="123"/>
      <c r="D698" s="175"/>
      <c r="E698" s="234"/>
      <c r="F698" s="103"/>
      <c r="G698" s="105"/>
      <c r="H698" s="105"/>
      <c r="I698" s="300"/>
      <c r="J698" s="86"/>
    </row>
    <row r="699" spans="1:10" x14ac:dyDescent="0.25">
      <c r="A699" s="299"/>
      <c r="B699" s="234"/>
      <c r="C699" s="123"/>
      <c r="D699" s="175"/>
      <c r="E699" s="234"/>
      <c r="F699" s="103"/>
      <c r="G699" s="105"/>
      <c r="H699" s="105"/>
      <c r="I699" s="300"/>
      <c r="J699" s="86"/>
    </row>
    <row r="700" spans="1:10" x14ac:dyDescent="0.25">
      <c r="A700" s="299"/>
      <c r="B700" s="234"/>
      <c r="C700" s="123"/>
      <c r="D700" s="175"/>
      <c r="E700" s="234"/>
      <c r="F700" s="103"/>
      <c r="G700" s="105"/>
      <c r="H700" s="105"/>
      <c r="I700" s="300"/>
      <c r="J700" s="86"/>
    </row>
    <row r="701" spans="1:10" x14ac:dyDescent="0.25">
      <c r="A701" s="299"/>
      <c r="B701" s="234"/>
      <c r="C701" s="123"/>
      <c r="D701" s="175"/>
      <c r="E701" s="234"/>
      <c r="F701" s="103"/>
      <c r="G701" s="105"/>
      <c r="H701" s="105"/>
      <c r="I701" s="300"/>
      <c r="J701" s="86"/>
    </row>
    <row r="702" spans="1:10" x14ac:dyDescent="0.25">
      <c r="A702" s="299"/>
      <c r="B702" s="234"/>
      <c r="C702" s="123"/>
      <c r="D702" s="175"/>
      <c r="E702" s="234"/>
      <c r="F702" s="103"/>
      <c r="G702" s="105"/>
      <c r="H702" s="105"/>
      <c r="I702" s="300"/>
      <c r="J702" s="86"/>
    </row>
    <row r="703" spans="1:10" x14ac:dyDescent="0.25">
      <c r="A703" s="299"/>
      <c r="B703" s="234"/>
      <c r="C703" s="123"/>
      <c r="D703" s="175"/>
      <c r="E703" s="234"/>
      <c r="F703" s="103"/>
      <c r="G703" s="105"/>
      <c r="H703" s="105"/>
      <c r="I703" s="300"/>
      <c r="J703" s="86"/>
    </row>
    <row r="704" spans="1:10" x14ac:dyDescent="0.25">
      <c r="A704" s="299"/>
      <c r="B704" s="234"/>
      <c r="C704" s="123"/>
      <c r="D704" s="175"/>
      <c r="E704" s="234"/>
      <c r="F704" s="103"/>
      <c r="G704" s="105"/>
      <c r="H704" s="105"/>
      <c r="I704" s="300"/>
      <c r="J704" s="86"/>
    </row>
    <row r="705" spans="1:10" x14ac:dyDescent="0.25">
      <c r="A705" s="299"/>
      <c r="B705" s="234"/>
      <c r="C705" s="123"/>
      <c r="D705" s="175"/>
      <c r="E705" s="234"/>
      <c r="F705" s="103"/>
      <c r="G705" s="105"/>
      <c r="H705" s="105"/>
      <c r="I705" s="300"/>
      <c r="J705" s="86"/>
    </row>
    <row r="706" spans="1:10" x14ac:dyDescent="0.25">
      <c r="A706" s="299"/>
      <c r="B706" s="234"/>
      <c r="C706" s="123"/>
      <c r="D706" s="175"/>
      <c r="E706" s="234"/>
      <c r="F706" s="103"/>
      <c r="G706" s="105"/>
      <c r="H706" s="105"/>
      <c r="I706" s="300"/>
      <c r="J706" s="86"/>
    </row>
    <row r="707" spans="1:10" x14ac:dyDescent="0.25">
      <c r="A707" s="299"/>
      <c r="B707" s="234"/>
      <c r="C707" s="123"/>
      <c r="D707" s="175"/>
      <c r="E707" s="234"/>
      <c r="F707" s="103"/>
      <c r="G707" s="105"/>
      <c r="H707" s="105"/>
      <c r="I707" s="300"/>
      <c r="J707" s="86"/>
    </row>
    <row r="708" spans="1:10" x14ac:dyDescent="0.25">
      <c r="A708" s="299"/>
      <c r="B708" s="234"/>
      <c r="C708" s="123"/>
      <c r="D708" s="175"/>
      <c r="E708" s="234"/>
      <c r="F708" s="103"/>
      <c r="G708" s="105"/>
      <c r="H708" s="105"/>
      <c r="I708" s="300"/>
      <c r="J708" s="86"/>
    </row>
    <row r="709" spans="1:10" x14ac:dyDescent="0.25">
      <c r="A709" s="299"/>
      <c r="B709" s="234"/>
      <c r="C709" s="123"/>
      <c r="D709" s="175"/>
      <c r="E709" s="234"/>
      <c r="F709" s="103"/>
      <c r="G709" s="105"/>
      <c r="H709" s="105"/>
      <c r="I709" s="300"/>
      <c r="J709" s="86"/>
    </row>
    <row r="710" spans="1:10" x14ac:dyDescent="0.25">
      <c r="A710" s="299"/>
      <c r="B710" s="234"/>
      <c r="C710" s="123"/>
      <c r="D710" s="175"/>
      <c r="E710" s="234"/>
      <c r="F710" s="103"/>
      <c r="G710" s="105"/>
      <c r="H710" s="105"/>
      <c r="I710" s="300"/>
      <c r="J710" s="86"/>
    </row>
    <row r="711" spans="1:10" x14ac:dyDescent="0.25">
      <c r="A711" s="299"/>
      <c r="B711" s="234"/>
      <c r="C711" s="123"/>
      <c r="D711" s="175"/>
      <c r="E711" s="234"/>
      <c r="F711" s="103"/>
      <c r="G711" s="105"/>
      <c r="H711" s="105"/>
      <c r="I711" s="300"/>
      <c r="J711" s="86"/>
    </row>
    <row r="712" spans="1:10" x14ac:dyDescent="0.25">
      <c r="A712" s="299"/>
      <c r="B712" s="234"/>
      <c r="C712" s="123"/>
      <c r="D712" s="175"/>
      <c r="E712" s="234"/>
      <c r="F712" s="103"/>
      <c r="G712" s="105"/>
      <c r="H712" s="105"/>
      <c r="I712" s="300"/>
      <c r="J712" s="86"/>
    </row>
    <row r="713" spans="1:10" x14ac:dyDescent="0.25">
      <c r="A713" s="299"/>
      <c r="B713" s="234"/>
      <c r="C713" s="123"/>
      <c r="D713" s="175"/>
      <c r="E713" s="234"/>
      <c r="F713" s="103"/>
      <c r="G713" s="105"/>
      <c r="H713" s="105"/>
      <c r="I713" s="300"/>
      <c r="J713" s="86"/>
    </row>
    <row r="714" spans="1:10" x14ac:dyDescent="0.25">
      <c r="A714" s="299"/>
      <c r="B714" s="234"/>
      <c r="C714" s="123"/>
      <c r="D714" s="175"/>
      <c r="E714" s="234"/>
      <c r="F714" s="103"/>
      <c r="G714" s="105"/>
      <c r="H714" s="105"/>
      <c r="I714" s="300"/>
      <c r="J714" s="86"/>
    </row>
    <row r="715" spans="1:10" x14ac:dyDescent="0.25">
      <c r="A715" s="299"/>
      <c r="B715" s="234"/>
      <c r="C715" s="123"/>
      <c r="D715" s="175"/>
      <c r="E715" s="234"/>
      <c r="F715" s="103"/>
      <c r="G715" s="105"/>
      <c r="H715" s="105"/>
      <c r="I715" s="300"/>
      <c r="J715" s="86"/>
    </row>
    <row r="716" spans="1:10" x14ac:dyDescent="0.25">
      <c r="A716" s="299"/>
      <c r="B716" s="234"/>
      <c r="C716" s="123"/>
      <c r="D716" s="175"/>
      <c r="E716" s="234"/>
      <c r="F716" s="103"/>
      <c r="G716" s="105"/>
      <c r="H716" s="105"/>
      <c r="I716" s="300"/>
      <c r="J716" s="86"/>
    </row>
    <row r="717" spans="1:10" x14ac:dyDescent="0.25">
      <c r="A717" s="299"/>
      <c r="B717" s="234"/>
      <c r="C717" s="123"/>
      <c r="D717" s="175"/>
      <c r="E717" s="234"/>
      <c r="F717" s="103"/>
      <c r="G717" s="105"/>
      <c r="H717" s="105"/>
      <c r="I717" s="300"/>
      <c r="J717" s="86"/>
    </row>
    <row r="718" spans="1:10" x14ac:dyDescent="0.25">
      <c r="A718" s="299"/>
      <c r="B718" s="234"/>
      <c r="C718" s="123"/>
      <c r="D718" s="175"/>
      <c r="E718" s="234"/>
      <c r="F718" s="103"/>
      <c r="G718" s="105"/>
      <c r="H718" s="105"/>
      <c r="I718" s="300"/>
      <c r="J718" s="86"/>
    </row>
    <row r="719" spans="1:10" x14ac:dyDescent="0.25">
      <c r="A719" s="299"/>
      <c r="B719" s="234"/>
      <c r="C719" s="123"/>
      <c r="D719" s="175"/>
      <c r="E719" s="234"/>
      <c r="F719" s="103"/>
      <c r="G719" s="105"/>
      <c r="H719" s="105"/>
      <c r="I719" s="300"/>
      <c r="J719" s="86"/>
    </row>
    <row r="720" spans="1:10" x14ac:dyDescent="0.25">
      <c r="A720" s="299"/>
      <c r="B720" s="234"/>
      <c r="C720" s="123"/>
      <c r="D720" s="175"/>
      <c r="E720" s="234"/>
      <c r="F720" s="103"/>
      <c r="G720" s="105"/>
      <c r="H720" s="105"/>
      <c r="I720" s="300"/>
      <c r="J720" s="86"/>
    </row>
    <row r="721" spans="1:10" x14ac:dyDescent="0.25">
      <c r="A721" s="299"/>
      <c r="B721" s="234"/>
      <c r="C721" s="123"/>
      <c r="D721" s="175"/>
      <c r="E721" s="234"/>
      <c r="F721" s="103"/>
      <c r="G721" s="105"/>
      <c r="H721" s="105"/>
      <c r="I721" s="300"/>
      <c r="J721" s="86"/>
    </row>
    <row r="722" spans="1:10" x14ac:dyDescent="0.25">
      <c r="A722" s="299"/>
      <c r="B722" s="234"/>
      <c r="C722" s="123"/>
      <c r="D722" s="175"/>
      <c r="E722" s="234"/>
      <c r="F722" s="103"/>
      <c r="G722" s="105"/>
      <c r="H722" s="105"/>
      <c r="I722" s="300"/>
      <c r="J722" s="86"/>
    </row>
    <row r="723" spans="1:10" x14ac:dyDescent="0.25">
      <c r="A723" s="299"/>
      <c r="B723" s="234"/>
      <c r="C723" s="123"/>
      <c r="D723" s="175"/>
      <c r="E723" s="234"/>
      <c r="F723" s="103"/>
      <c r="G723" s="105"/>
      <c r="H723" s="105"/>
      <c r="I723" s="300"/>
      <c r="J723" s="86"/>
    </row>
    <row r="724" spans="1:10" x14ac:dyDescent="0.25">
      <c r="A724" s="299"/>
      <c r="B724" s="234"/>
      <c r="C724" s="123"/>
      <c r="D724" s="175"/>
      <c r="E724" s="234"/>
      <c r="F724" s="103"/>
      <c r="G724" s="105"/>
      <c r="H724" s="105"/>
      <c r="I724" s="300"/>
      <c r="J724" s="86"/>
    </row>
    <row r="725" spans="1:10" x14ac:dyDescent="0.25">
      <c r="A725" s="299"/>
      <c r="B725" s="234"/>
      <c r="C725" s="123"/>
      <c r="D725" s="175"/>
      <c r="E725" s="234"/>
      <c r="F725" s="103"/>
      <c r="G725" s="105"/>
      <c r="H725" s="105"/>
      <c r="I725" s="300"/>
      <c r="J725" s="86"/>
    </row>
    <row r="726" spans="1:10" x14ac:dyDescent="0.25">
      <c r="A726" s="299"/>
      <c r="B726" s="234"/>
      <c r="C726" s="123"/>
      <c r="D726" s="175"/>
      <c r="E726" s="234"/>
      <c r="F726" s="103"/>
      <c r="G726" s="105"/>
      <c r="H726" s="105"/>
      <c r="I726" s="300"/>
      <c r="J726" s="86"/>
    </row>
    <row r="727" spans="1:10" x14ac:dyDescent="0.25">
      <c r="A727" s="299"/>
      <c r="B727" s="234"/>
      <c r="C727" s="123"/>
      <c r="D727" s="175"/>
      <c r="E727" s="234"/>
      <c r="F727" s="103"/>
      <c r="G727" s="105"/>
      <c r="H727" s="105"/>
      <c r="I727" s="300"/>
      <c r="J727" s="86"/>
    </row>
    <row r="728" spans="1:10" x14ac:dyDescent="0.25">
      <c r="A728" s="299"/>
      <c r="B728" s="234"/>
      <c r="C728" s="123"/>
      <c r="D728" s="175"/>
      <c r="E728" s="234"/>
      <c r="F728" s="103"/>
      <c r="G728" s="105"/>
      <c r="H728" s="105"/>
      <c r="I728" s="300"/>
      <c r="J728" s="86"/>
    </row>
    <row r="729" spans="1:10" x14ac:dyDescent="0.25">
      <c r="A729" s="299"/>
      <c r="B729" s="234"/>
      <c r="C729" s="123"/>
      <c r="D729" s="175"/>
      <c r="E729" s="234"/>
      <c r="F729" s="103"/>
      <c r="G729" s="105"/>
      <c r="H729" s="105"/>
      <c r="I729" s="300"/>
      <c r="J729" s="86"/>
    </row>
    <row r="730" spans="1:10" x14ac:dyDescent="0.25">
      <c r="A730" s="299"/>
      <c r="B730" s="234"/>
      <c r="C730" s="123"/>
      <c r="D730" s="175"/>
      <c r="E730" s="234"/>
      <c r="F730" s="103"/>
      <c r="G730" s="105"/>
      <c r="H730" s="105"/>
      <c r="I730" s="300"/>
      <c r="J730" s="86"/>
    </row>
    <row r="731" spans="1:10" x14ac:dyDescent="0.25">
      <c r="A731" s="299"/>
      <c r="B731" s="234"/>
      <c r="C731" s="123"/>
      <c r="D731" s="175"/>
      <c r="E731" s="234"/>
      <c r="F731" s="103"/>
      <c r="G731" s="105"/>
      <c r="H731" s="105"/>
      <c r="I731" s="300"/>
      <c r="J731" s="86"/>
    </row>
    <row r="732" spans="1:10" x14ac:dyDescent="0.25">
      <c r="A732" s="299"/>
      <c r="B732" s="234"/>
      <c r="C732" s="123"/>
      <c r="D732" s="175"/>
      <c r="E732" s="234"/>
      <c r="F732" s="103"/>
      <c r="G732" s="105"/>
      <c r="H732" s="105"/>
      <c r="I732" s="300"/>
      <c r="J732" s="86"/>
    </row>
    <row r="733" spans="1:10" x14ac:dyDescent="0.25">
      <c r="A733" s="299"/>
      <c r="B733" s="234"/>
      <c r="C733" s="123"/>
      <c r="D733" s="175"/>
      <c r="E733" s="234"/>
      <c r="F733" s="103"/>
      <c r="G733" s="105"/>
      <c r="H733" s="105"/>
      <c r="I733" s="300"/>
      <c r="J733" s="86"/>
    </row>
    <row r="734" spans="1:10" x14ac:dyDescent="0.25">
      <c r="A734" s="299"/>
      <c r="B734" s="234"/>
      <c r="C734" s="123"/>
      <c r="D734" s="175"/>
      <c r="E734" s="234"/>
      <c r="F734" s="103"/>
      <c r="G734" s="105"/>
      <c r="H734" s="105"/>
      <c r="I734" s="300"/>
      <c r="J734" s="86"/>
    </row>
    <row r="735" spans="1:10" x14ac:dyDescent="0.25">
      <c r="A735" s="299"/>
      <c r="B735" s="234"/>
      <c r="C735" s="123"/>
      <c r="D735" s="175"/>
      <c r="E735" s="234"/>
      <c r="F735" s="103"/>
      <c r="G735" s="105"/>
      <c r="H735" s="105"/>
      <c r="I735" s="300"/>
      <c r="J735" s="86"/>
    </row>
    <row r="736" spans="1:10" x14ac:dyDescent="0.25">
      <c r="A736" s="299"/>
      <c r="B736" s="234"/>
      <c r="C736" s="123"/>
      <c r="D736" s="175"/>
      <c r="E736" s="234"/>
      <c r="F736" s="103"/>
      <c r="G736" s="105"/>
      <c r="H736" s="105"/>
      <c r="I736" s="300"/>
      <c r="J736" s="86"/>
    </row>
    <row r="737" spans="1:10" x14ac:dyDescent="0.25">
      <c r="A737" s="299"/>
      <c r="B737" s="234"/>
      <c r="C737" s="123"/>
      <c r="D737" s="175"/>
      <c r="E737" s="234"/>
      <c r="F737" s="103"/>
      <c r="G737" s="105"/>
      <c r="H737" s="105"/>
      <c r="I737" s="300"/>
      <c r="J737" s="86"/>
    </row>
    <row r="738" spans="1:10" x14ac:dyDescent="0.25">
      <c r="A738" s="299"/>
      <c r="B738" s="234"/>
      <c r="C738" s="123"/>
      <c r="D738" s="175"/>
      <c r="E738" s="234"/>
      <c r="F738" s="103"/>
      <c r="G738" s="105"/>
      <c r="H738" s="105"/>
      <c r="I738" s="300"/>
      <c r="J738" s="86"/>
    </row>
    <row r="739" spans="1:10" x14ac:dyDescent="0.25">
      <c r="A739" s="299"/>
      <c r="B739" s="234"/>
      <c r="C739" s="123"/>
      <c r="D739" s="175"/>
      <c r="E739" s="234"/>
      <c r="F739" s="103"/>
      <c r="G739" s="105"/>
      <c r="H739" s="105"/>
      <c r="I739" s="300"/>
      <c r="J739" s="86"/>
    </row>
    <row r="740" spans="1:10" x14ac:dyDescent="0.25">
      <c r="A740" s="299"/>
      <c r="B740" s="234"/>
      <c r="C740" s="123"/>
      <c r="D740" s="175"/>
      <c r="E740" s="234"/>
      <c r="F740" s="103"/>
      <c r="G740" s="105"/>
      <c r="H740" s="105"/>
      <c r="I740" s="300"/>
      <c r="J740" s="86"/>
    </row>
    <row r="741" spans="1:10" x14ac:dyDescent="0.25">
      <c r="A741" s="299"/>
      <c r="B741" s="234"/>
      <c r="C741" s="123"/>
      <c r="D741" s="175"/>
      <c r="E741" s="234"/>
      <c r="F741" s="103"/>
      <c r="G741" s="105"/>
      <c r="H741" s="105"/>
      <c r="I741" s="300"/>
      <c r="J741" s="86"/>
    </row>
    <row r="742" spans="1:10" x14ac:dyDescent="0.25">
      <c r="A742" s="299"/>
      <c r="B742" s="234"/>
      <c r="C742" s="123"/>
      <c r="D742" s="175"/>
      <c r="E742" s="234"/>
      <c r="F742" s="103"/>
      <c r="G742" s="105"/>
      <c r="H742" s="105"/>
      <c r="I742" s="300"/>
      <c r="J742" s="86"/>
    </row>
    <row r="743" spans="1:10" x14ac:dyDescent="0.25">
      <c r="A743" s="299"/>
      <c r="B743" s="234"/>
      <c r="C743" s="123"/>
      <c r="D743" s="175"/>
      <c r="E743" s="234"/>
      <c r="F743" s="103"/>
      <c r="G743" s="105"/>
      <c r="H743" s="105"/>
      <c r="I743" s="300"/>
      <c r="J743" s="86"/>
    </row>
    <row r="744" spans="1:10" x14ac:dyDescent="0.25">
      <c r="A744" s="299"/>
      <c r="B744" s="234"/>
      <c r="C744" s="123"/>
      <c r="D744" s="175"/>
      <c r="E744" s="234"/>
      <c r="F744" s="103"/>
      <c r="G744" s="105"/>
      <c r="H744" s="105"/>
      <c r="I744" s="300"/>
      <c r="J744" s="86"/>
    </row>
    <row r="745" spans="1:10" x14ac:dyDescent="0.25">
      <c r="A745" s="299"/>
      <c r="B745" s="234"/>
      <c r="C745" s="123"/>
      <c r="D745" s="175"/>
      <c r="E745" s="234"/>
      <c r="F745" s="103"/>
      <c r="G745" s="105"/>
      <c r="H745" s="105"/>
      <c r="I745" s="300"/>
      <c r="J745" s="86"/>
    </row>
    <row r="746" spans="1:10" x14ac:dyDescent="0.25">
      <c r="A746" s="299"/>
      <c r="B746" s="234"/>
      <c r="C746" s="123"/>
      <c r="D746" s="175"/>
      <c r="E746" s="234"/>
      <c r="F746" s="103"/>
      <c r="G746" s="105"/>
      <c r="H746" s="105"/>
      <c r="I746" s="300"/>
      <c r="J746" s="86"/>
    </row>
    <row r="747" spans="1:10" x14ac:dyDescent="0.25">
      <c r="A747" s="299"/>
      <c r="B747" s="234"/>
      <c r="C747" s="123"/>
      <c r="D747" s="175"/>
      <c r="E747" s="234"/>
      <c r="F747" s="103"/>
      <c r="G747" s="105"/>
      <c r="H747" s="105"/>
      <c r="I747" s="300"/>
      <c r="J747" s="86"/>
    </row>
    <row r="748" spans="1:10" x14ac:dyDescent="0.25">
      <c r="A748" s="299"/>
      <c r="B748" s="234"/>
      <c r="C748" s="123"/>
      <c r="D748" s="175"/>
      <c r="E748" s="234"/>
      <c r="F748" s="103"/>
      <c r="G748" s="105"/>
      <c r="H748" s="105"/>
      <c r="I748" s="300"/>
      <c r="J748" s="86"/>
    </row>
    <row r="749" spans="1:10" x14ac:dyDescent="0.25">
      <c r="A749" s="299"/>
      <c r="B749" s="234"/>
      <c r="C749" s="123"/>
      <c r="D749" s="175"/>
      <c r="E749" s="234"/>
      <c r="F749" s="103"/>
      <c r="G749" s="105"/>
      <c r="H749" s="105"/>
      <c r="I749" s="300"/>
      <c r="J749" s="86"/>
    </row>
    <row r="750" spans="1:10" x14ac:dyDescent="0.25">
      <c r="A750" s="299"/>
      <c r="B750" s="234"/>
      <c r="C750" s="123"/>
      <c r="D750" s="175"/>
      <c r="E750" s="234"/>
      <c r="F750" s="103"/>
      <c r="G750" s="105"/>
      <c r="H750" s="105"/>
      <c r="I750" s="300"/>
      <c r="J750" s="86"/>
    </row>
    <row r="751" spans="1:10" x14ac:dyDescent="0.25">
      <c r="A751" s="299"/>
      <c r="B751" s="234"/>
      <c r="C751" s="123"/>
      <c r="D751" s="175"/>
      <c r="E751" s="234"/>
      <c r="F751" s="103"/>
      <c r="G751" s="105"/>
      <c r="H751" s="105"/>
      <c r="I751" s="300"/>
      <c r="J751" s="86"/>
    </row>
    <row r="752" spans="1:10" x14ac:dyDescent="0.25">
      <c r="A752" s="299"/>
      <c r="B752" s="234"/>
      <c r="C752" s="123"/>
      <c r="D752" s="175"/>
      <c r="E752" s="234"/>
      <c r="F752" s="103"/>
      <c r="G752" s="105"/>
      <c r="H752" s="105"/>
      <c r="I752" s="300"/>
      <c r="J752" s="86"/>
    </row>
    <row r="753" spans="1:10" x14ac:dyDescent="0.25">
      <c r="A753" s="299"/>
      <c r="B753" s="234"/>
      <c r="C753" s="123"/>
      <c r="D753" s="175"/>
      <c r="E753" s="234"/>
      <c r="F753" s="103"/>
      <c r="G753" s="105"/>
      <c r="H753" s="105"/>
      <c r="I753" s="300"/>
      <c r="J753" s="86"/>
    </row>
    <row r="754" spans="1:10" x14ac:dyDescent="0.25">
      <c r="A754" s="299"/>
      <c r="B754" s="234"/>
      <c r="C754" s="123"/>
      <c r="D754" s="175"/>
      <c r="E754" s="234"/>
      <c r="F754" s="103"/>
      <c r="G754" s="105"/>
      <c r="H754" s="105"/>
      <c r="I754" s="300"/>
      <c r="J754" s="86"/>
    </row>
    <row r="755" spans="1:10" x14ac:dyDescent="0.25">
      <c r="A755" s="299"/>
      <c r="B755" s="234"/>
      <c r="C755" s="123"/>
      <c r="D755" s="175"/>
      <c r="E755" s="234"/>
      <c r="F755" s="103"/>
      <c r="G755" s="105"/>
      <c r="H755" s="105"/>
      <c r="I755" s="300"/>
      <c r="J755" s="86"/>
    </row>
    <row r="756" spans="1:10" x14ac:dyDescent="0.25">
      <c r="A756" s="299"/>
      <c r="B756" s="234"/>
      <c r="C756" s="123"/>
      <c r="D756" s="175"/>
      <c r="E756" s="234"/>
      <c r="F756" s="103"/>
      <c r="G756" s="105"/>
      <c r="H756" s="105"/>
      <c r="I756" s="300"/>
      <c r="J756" s="86"/>
    </row>
    <row r="757" spans="1:10" x14ac:dyDescent="0.25">
      <c r="A757" s="299"/>
      <c r="B757" s="234"/>
      <c r="C757" s="123"/>
      <c r="D757" s="175"/>
      <c r="E757" s="234"/>
      <c r="F757" s="103"/>
      <c r="G757" s="105"/>
      <c r="H757" s="105"/>
      <c r="I757" s="300"/>
      <c r="J757" s="86"/>
    </row>
    <row r="758" spans="1:10" x14ac:dyDescent="0.25">
      <c r="A758" s="299"/>
      <c r="B758" s="234"/>
      <c r="C758" s="123"/>
      <c r="D758" s="175"/>
      <c r="E758" s="234"/>
      <c r="F758" s="103"/>
      <c r="G758" s="105"/>
      <c r="H758" s="105"/>
      <c r="I758" s="300"/>
      <c r="J758" s="86"/>
    </row>
    <row r="759" spans="1:10" x14ac:dyDescent="0.25">
      <c r="A759" s="299"/>
      <c r="B759" s="234"/>
      <c r="C759" s="123"/>
      <c r="D759" s="175"/>
      <c r="E759" s="234"/>
      <c r="F759" s="103"/>
      <c r="G759" s="105"/>
      <c r="H759" s="105"/>
      <c r="I759" s="300"/>
      <c r="J759" s="86"/>
    </row>
    <row r="760" spans="1:10" x14ac:dyDescent="0.25">
      <c r="A760" s="299"/>
      <c r="B760" s="234"/>
      <c r="C760" s="123"/>
      <c r="D760" s="175"/>
      <c r="E760" s="234"/>
      <c r="F760" s="103"/>
      <c r="G760" s="105"/>
      <c r="H760" s="105"/>
      <c r="I760" s="300"/>
      <c r="J760" s="86"/>
    </row>
    <row r="761" spans="1:10" x14ac:dyDescent="0.25">
      <c r="A761" s="299"/>
      <c r="B761" s="234"/>
      <c r="C761" s="123"/>
      <c r="D761" s="175"/>
      <c r="E761" s="234"/>
      <c r="F761" s="103"/>
      <c r="G761" s="105"/>
      <c r="H761" s="105"/>
      <c r="I761" s="300"/>
      <c r="J761" s="86"/>
    </row>
    <row r="762" spans="1:10" x14ac:dyDescent="0.25">
      <c r="A762" s="299"/>
      <c r="B762" s="234"/>
      <c r="C762" s="123"/>
      <c r="D762" s="175"/>
      <c r="E762" s="234"/>
      <c r="F762" s="103"/>
      <c r="G762" s="105"/>
      <c r="H762" s="105"/>
      <c r="I762" s="300"/>
      <c r="J762" s="86"/>
    </row>
    <row r="763" spans="1:10" x14ac:dyDescent="0.25">
      <c r="A763" s="299"/>
      <c r="B763" s="234"/>
      <c r="C763" s="123"/>
      <c r="D763" s="175"/>
      <c r="E763" s="234"/>
      <c r="F763" s="103"/>
      <c r="G763" s="105"/>
      <c r="H763" s="105"/>
      <c r="I763" s="300"/>
      <c r="J763" s="86"/>
    </row>
    <row r="764" spans="1:10" x14ac:dyDescent="0.25">
      <c r="A764" s="299"/>
      <c r="B764" s="234"/>
      <c r="C764" s="123"/>
      <c r="D764" s="175"/>
      <c r="E764" s="234"/>
      <c r="F764" s="103"/>
      <c r="G764" s="105"/>
      <c r="H764" s="105"/>
      <c r="I764" s="300"/>
      <c r="J764" s="86"/>
    </row>
    <row r="765" spans="1:10" x14ac:dyDescent="0.25">
      <c r="A765" s="299"/>
      <c r="B765" s="234"/>
      <c r="C765" s="123"/>
      <c r="D765" s="175"/>
      <c r="E765" s="234"/>
      <c r="F765" s="103"/>
      <c r="G765" s="105"/>
      <c r="H765" s="105"/>
      <c r="I765" s="300"/>
      <c r="J765" s="86"/>
    </row>
    <row r="766" spans="1:10" x14ac:dyDescent="0.25">
      <c r="A766" s="299"/>
      <c r="B766" s="234"/>
      <c r="C766" s="123"/>
      <c r="D766" s="175"/>
      <c r="E766" s="234"/>
      <c r="F766" s="103"/>
      <c r="G766" s="105"/>
      <c r="H766" s="105"/>
      <c r="I766" s="300"/>
      <c r="J766" s="86"/>
    </row>
    <row r="767" spans="1:10" x14ac:dyDescent="0.25">
      <c r="A767" s="299"/>
      <c r="B767" s="234"/>
      <c r="C767" s="123"/>
      <c r="D767" s="175"/>
      <c r="E767" s="234"/>
      <c r="F767" s="103"/>
      <c r="G767" s="105"/>
      <c r="H767" s="105"/>
      <c r="I767" s="300"/>
      <c r="J767" s="86"/>
    </row>
    <row r="768" spans="1:10" x14ac:dyDescent="0.25">
      <c r="A768" s="299"/>
      <c r="B768" s="234"/>
      <c r="C768" s="123"/>
      <c r="D768" s="175"/>
      <c r="E768" s="234"/>
      <c r="F768" s="103"/>
      <c r="G768" s="105"/>
      <c r="H768" s="105"/>
      <c r="I768" s="300"/>
      <c r="J768" s="86"/>
    </row>
    <row r="769" spans="1:10" x14ac:dyDescent="0.25">
      <c r="A769" s="299"/>
      <c r="B769" s="234"/>
      <c r="C769" s="123"/>
      <c r="D769" s="175"/>
      <c r="E769" s="234"/>
      <c r="F769" s="103"/>
      <c r="G769" s="105"/>
      <c r="H769" s="105"/>
      <c r="I769" s="300"/>
      <c r="J769" s="86"/>
    </row>
    <row r="770" spans="1:10" x14ac:dyDescent="0.25">
      <c r="A770" s="299"/>
      <c r="B770" s="234"/>
      <c r="C770" s="123"/>
      <c r="D770" s="175"/>
      <c r="E770" s="234"/>
      <c r="F770" s="103"/>
      <c r="G770" s="105"/>
      <c r="H770" s="105"/>
      <c r="I770" s="300"/>
      <c r="J770" s="86"/>
    </row>
    <row r="771" spans="1:10" x14ac:dyDescent="0.25">
      <c r="A771" s="299"/>
      <c r="B771" s="234"/>
      <c r="C771" s="123"/>
      <c r="D771" s="175"/>
      <c r="E771" s="234"/>
      <c r="F771" s="103"/>
      <c r="G771" s="105"/>
      <c r="H771" s="105"/>
      <c r="I771" s="300"/>
      <c r="J771" s="86"/>
    </row>
    <row r="772" spans="1:10" x14ac:dyDescent="0.25">
      <c r="A772" s="299"/>
      <c r="B772" s="234"/>
      <c r="C772" s="123"/>
      <c r="D772" s="175"/>
      <c r="E772" s="234"/>
      <c r="F772" s="103"/>
      <c r="G772" s="105"/>
      <c r="H772" s="105"/>
      <c r="I772" s="300"/>
      <c r="J772" s="86"/>
    </row>
    <row r="773" spans="1:10" x14ac:dyDescent="0.25">
      <c r="A773" s="299"/>
      <c r="B773" s="234"/>
      <c r="C773" s="123"/>
      <c r="D773" s="175"/>
      <c r="E773" s="234"/>
      <c r="F773" s="103"/>
      <c r="G773" s="105"/>
      <c r="H773" s="105"/>
      <c r="I773" s="300"/>
      <c r="J773" s="86"/>
    </row>
    <row r="774" spans="1:10" x14ac:dyDescent="0.25">
      <c r="A774" s="299"/>
      <c r="B774" s="234"/>
      <c r="C774" s="123"/>
      <c r="D774" s="175"/>
      <c r="E774" s="234"/>
      <c r="F774" s="103"/>
      <c r="G774" s="105"/>
      <c r="H774" s="105"/>
      <c r="I774" s="300"/>
      <c r="J774" s="86"/>
    </row>
    <row r="775" spans="1:10" x14ac:dyDescent="0.25">
      <c r="A775" s="299"/>
      <c r="B775" s="234"/>
      <c r="C775" s="123"/>
      <c r="D775" s="175"/>
      <c r="E775" s="234"/>
      <c r="F775" s="103"/>
      <c r="G775" s="105"/>
      <c r="H775" s="105"/>
      <c r="I775" s="300"/>
      <c r="J775" s="86"/>
    </row>
    <row r="776" spans="1:10" x14ac:dyDescent="0.25">
      <c r="A776" s="299"/>
      <c r="B776" s="234"/>
      <c r="C776" s="123"/>
      <c r="D776" s="175"/>
      <c r="E776" s="234"/>
      <c r="F776" s="103"/>
      <c r="G776" s="105"/>
      <c r="H776" s="105"/>
      <c r="I776" s="300"/>
      <c r="J776" s="86"/>
    </row>
    <row r="777" spans="1:10" x14ac:dyDescent="0.25">
      <c r="A777" s="299"/>
      <c r="B777" s="234"/>
      <c r="C777" s="123"/>
      <c r="D777" s="175"/>
      <c r="E777" s="234"/>
      <c r="F777" s="103"/>
      <c r="G777" s="105"/>
      <c r="H777" s="105"/>
      <c r="I777" s="300"/>
      <c r="J777" s="86"/>
    </row>
    <row r="778" spans="1:10" x14ac:dyDescent="0.25">
      <c r="A778" s="299"/>
      <c r="B778" s="234"/>
      <c r="C778" s="123"/>
      <c r="D778" s="175"/>
      <c r="E778" s="234"/>
      <c r="F778" s="103"/>
      <c r="G778" s="105"/>
      <c r="H778" s="105"/>
      <c r="I778" s="300"/>
      <c r="J778" s="86"/>
    </row>
    <row r="779" spans="1:10" x14ac:dyDescent="0.25">
      <c r="A779" s="299"/>
      <c r="B779" s="234"/>
      <c r="C779" s="123"/>
      <c r="D779" s="175"/>
      <c r="E779" s="234"/>
      <c r="F779" s="103"/>
      <c r="G779" s="105"/>
      <c r="H779" s="105"/>
      <c r="I779" s="300"/>
      <c r="J779" s="86"/>
    </row>
    <row r="780" spans="1:10" x14ac:dyDescent="0.25">
      <c r="A780" s="299"/>
      <c r="B780" s="234"/>
      <c r="C780" s="123"/>
      <c r="D780" s="175"/>
      <c r="E780" s="234"/>
      <c r="F780" s="103"/>
      <c r="G780" s="105"/>
      <c r="H780" s="105"/>
      <c r="I780" s="300"/>
      <c r="J780" s="86"/>
    </row>
    <row r="781" spans="1:10" x14ac:dyDescent="0.25">
      <c r="A781" s="299"/>
      <c r="B781" s="234"/>
      <c r="C781" s="123"/>
      <c r="D781" s="175"/>
      <c r="E781" s="234"/>
      <c r="F781" s="103"/>
      <c r="G781" s="105"/>
      <c r="H781" s="105"/>
      <c r="I781" s="300"/>
      <c r="J781" s="86"/>
    </row>
    <row r="782" spans="1:10" x14ac:dyDescent="0.25">
      <c r="A782" s="299"/>
      <c r="B782" s="234"/>
      <c r="C782" s="123"/>
      <c r="D782" s="175"/>
      <c r="E782" s="234"/>
      <c r="F782" s="103"/>
      <c r="G782" s="105"/>
      <c r="H782" s="105"/>
      <c r="I782" s="300"/>
      <c r="J782" s="86"/>
    </row>
    <row r="783" spans="1:10" x14ac:dyDescent="0.25">
      <c r="A783" s="299"/>
      <c r="B783" s="234"/>
      <c r="C783" s="123"/>
      <c r="D783" s="175"/>
      <c r="E783" s="234"/>
      <c r="F783" s="103"/>
      <c r="G783" s="105"/>
      <c r="H783" s="105"/>
      <c r="I783" s="300"/>
      <c r="J783" s="86"/>
    </row>
    <row r="784" spans="1:10" x14ac:dyDescent="0.25">
      <c r="A784" s="299"/>
      <c r="B784" s="234"/>
      <c r="C784" s="123"/>
      <c r="D784" s="175"/>
      <c r="E784" s="234"/>
      <c r="F784" s="103"/>
      <c r="G784" s="105"/>
      <c r="H784" s="105"/>
      <c r="I784" s="300"/>
      <c r="J784" s="86"/>
    </row>
    <row r="785" spans="1:10" x14ac:dyDescent="0.25">
      <c r="A785" s="299"/>
      <c r="B785" s="234"/>
      <c r="C785" s="123"/>
      <c r="D785" s="175"/>
      <c r="E785" s="234"/>
      <c r="F785" s="103"/>
      <c r="G785" s="105"/>
      <c r="H785" s="105"/>
      <c r="I785" s="300"/>
      <c r="J785" s="86"/>
    </row>
    <row r="786" spans="1:10" x14ac:dyDescent="0.25">
      <c r="A786" s="299"/>
      <c r="B786" s="234"/>
      <c r="C786" s="123"/>
      <c r="D786" s="175"/>
      <c r="E786" s="234"/>
      <c r="F786" s="103"/>
      <c r="G786" s="105"/>
      <c r="H786" s="105"/>
      <c r="I786" s="300"/>
      <c r="J786" s="86"/>
    </row>
    <row r="787" spans="1:10" x14ac:dyDescent="0.25">
      <c r="A787" s="299"/>
      <c r="B787" s="234"/>
      <c r="C787" s="123"/>
      <c r="D787" s="175"/>
      <c r="E787" s="234"/>
      <c r="F787" s="103"/>
      <c r="G787" s="105"/>
      <c r="H787" s="105"/>
      <c r="I787" s="300"/>
      <c r="J787" s="86"/>
    </row>
    <row r="788" spans="1:10" x14ac:dyDescent="0.25">
      <c r="A788" s="299"/>
      <c r="B788" s="234"/>
      <c r="C788" s="123"/>
      <c r="D788" s="175"/>
      <c r="E788" s="234"/>
      <c r="F788" s="103"/>
      <c r="G788" s="105"/>
      <c r="H788" s="105"/>
      <c r="I788" s="300"/>
      <c r="J788" s="86"/>
    </row>
    <row r="789" spans="1:10" x14ac:dyDescent="0.25">
      <c r="A789" s="299"/>
      <c r="B789" s="234"/>
      <c r="C789" s="123"/>
      <c r="D789" s="175"/>
      <c r="E789" s="234"/>
      <c r="F789" s="103"/>
      <c r="G789" s="105"/>
      <c r="H789" s="105"/>
      <c r="I789" s="300"/>
      <c r="J789" s="86"/>
    </row>
    <row r="790" spans="1:10" x14ac:dyDescent="0.25">
      <c r="A790" s="299"/>
      <c r="B790" s="234"/>
      <c r="C790" s="123"/>
      <c r="D790" s="175"/>
      <c r="E790" s="234"/>
      <c r="F790" s="103"/>
      <c r="G790" s="105"/>
      <c r="H790" s="105"/>
      <c r="I790" s="300"/>
      <c r="J790" s="86"/>
    </row>
    <row r="791" spans="1:10" x14ac:dyDescent="0.25">
      <c r="A791" s="299"/>
      <c r="B791" s="234"/>
      <c r="C791" s="123"/>
      <c r="D791" s="175"/>
      <c r="E791" s="234"/>
      <c r="F791" s="103"/>
      <c r="G791" s="105"/>
      <c r="H791" s="105"/>
      <c r="I791" s="300"/>
      <c r="J791" s="86"/>
    </row>
    <row r="792" spans="1:10" x14ac:dyDescent="0.25">
      <c r="A792" s="299"/>
      <c r="B792" s="234"/>
      <c r="C792" s="123"/>
      <c r="D792" s="175"/>
      <c r="E792" s="234"/>
      <c r="F792" s="103"/>
      <c r="G792" s="105"/>
      <c r="H792" s="105"/>
      <c r="I792" s="300"/>
      <c r="J792" s="86"/>
    </row>
    <row r="793" spans="1:10" x14ac:dyDescent="0.25">
      <c r="A793" s="299"/>
      <c r="B793" s="234"/>
      <c r="C793" s="123"/>
      <c r="D793" s="175"/>
      <c r="E793" s="234"/>
      <c r="F793" s="103"/>
      <c r="G793" s="105"/>
      <c r="H793" s="105"/>
      <c r="I793" s="300"/>
      <c r="J793" s="86"/>
    </row>
    <row r="794" spans="1:10" x14ac:dyDescent="0.25">
      <c r="A794" s="299"/>
      <c r="B794" s="234"/>
      <c r="C794" s="123"/>
      <c r="D794" s="175"/>
      <c r="E794" s="234"/>
      <c r="F794" s="103"/>
      <c r="G794" s="105"/>
      <c r="H794" s="105"/>
      <c r="I794" s="300"/>
      <c r="J794" s="86"/>
    </row>
    <row r="795" spans="1:10" x14ac:dyDescent="0.25">
      <c r="A795" s="299"/>
      <c r="B795" s="234"/>
      <c r="C795" s="123"/>
      <c r="D795" s="175"/>
      <c r="E795" s="234"/>
      <c r="F795" s="103"/>
      <c r="G795" s="105"/>
      <c r="H795" s="105"/>
      <c r="I795" s="300"/>
      <c r="J795" s="86"/>
    </row>
    <row r="796" spans="1:10" x14ac:dyDescent="0.25">
      <c r="A796" s="299"/>
      <c r="B796" s="234"/>
      <c r="C796" s="123"/>
      <c r="D796" s="175"/>
      <c r="E796" s="234"/>
      <c r="F796" s="103"/>
      <c r="G796" s="105"/>
      <c r="H796" s="105"/>
      <c r="I796" s="300"/>
      <c r="J796" s="86"/>
    </row>
    <row r="797" spans="1:10" x14ac:dyDescent="0.25">
      <c r="A797" s="299"/>
      <c r="B797" s="234"/>
      <c r="C797" s="123"/>
      <c r="D797" s="175"/>
      <c r="E797" s="234"/>
      <c r="F797" s="103"/>
      <c r="G797" s="105"/>
      <c r="H797" s="105"/>
      <c r="I797" s="300"/>
      <c r="J797" s="86"/>
    </row>
  </sheetData>
  <mergeCells count="1">
    <mergeCell ref="B10:D10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&amp;RI.X-&amp;P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3"/>
  <sheetViews>
    <sheetView zoomScaleNormal="100" workbookViewId="0">
      <selection activeCell="AB24" sqref="AB24"/>
    </sheetView>
  </sheetViews>
  <sheetFormatPr baseColWidth="10" defaultRowHeight="15" x14ac:dyDescent="0.25"/>
  <cols>
    <col min="1" max="1" width="11.140625" style="67" customWidth="1"/>
    <col min="2" max="2" width="5.28515625" style="68" customWidth="1"/>
    <col min="3" max="3" width="4.7109375" style="69" customWidth="1"/>
    <col min="4" max="4" width="0.7109375" style="176" customWidth="1"/>
    <col min="5" max="5" width="10.42578125" style="70" customWidth="1"/>
    <col min="6" max="6" width="0.5703125" style="70" customWidth="1"/>
    <col min="7" max="7" width="10.42578125" style="70" customWidth="1"/>
    <col min="8" max="8" width="0.5703125" style="70" customWidth="1"/>
    <col min="9" max="9" width="10.42578125" style="70" customWidth="1"/>
    <col min="10" max="10" width="0.5703125" style="70" customWidth="1"/>
    <col min="11" max="11" width="10.42578125" style="70" customWidth="1"/>
    <col min="12" max="12" width="0.5703125" style="70" customWidth="1"/>
    <col min="13" max="13" width="10.42578125" style="70" customWidth="1"/>
    <col min="14" max="14" width="0.5703125" style="70" customWidth="1"/>
    <col min="15" max="15" width="10.42578125" style="70" customWidth="1"/>
    <col min="16" max="16" width="0.5703125" style="67" customWidth="1"/>
    <col min="17" max="17" width="0.5703125" style="315" customWidth="1"/>
    <col min="18" max="18" width="10.42578125" style="70" customWidth="1"/>
    <col min="19" max="19" width="0.5703125" style="70" customWidth="1"/>
    <col min="20" max="20" width="10.42578125" style="70" customWidth="1"/>
    <col min="21" max="21" width="0.5703125" style="70" customWidth="1"/>
    <col min="22" max="22" width="10.42578125" style="70" customWidth="1"/>
    <col min="23" max="23" width="0.5703125" style="70" customWidth="1"/>
    <col min="24" max="24" width="10.42578125" style="70" customWidth="1"/>
    <col min="25" max="25" width="0.7109375" customWidth="1"/>
    <col min="27" max="27" width="0.7109375" customWidth="1"/>
  </cols>
  <sheetData>
    <row r="1" spans="1:28" x14ac:dyDescent="0.25">
      <c r="Q1" s="176"/>
      <c r="Z1" s="70"/>
      <c r="AA1" s="70"/>
      <c r="AB1" s="151">
        <v>511</v>
      </c>
    </row>
    <row r="2" spans="1:28" x14ac:dyDescent="0.25">
      <c r="Q2" s="176"/>
      <c r="Z2" s="407">
        <v>41974</v>
      </c>
      <c r="AA2" s="407"/>
      <c r="AB2" s="407"/>
    </row>
    <row r="3" spans="1:28" x14ac:dyDescent="0.25">
      <c r="A3" s="338"/>
      <c r="B3" s="338"/>
      <c r="C3" s="338"/>
      <c r="D3" s="338"/>
      <c r="E3" s="338"/>
      <c r="Q3" s="176"/>
    </row>
    <row r="4" spans="1:28" x14ac:dyDescent="0.25">
      <c r="Q4" s="176"/>
    </row>
    <row r="5" spans="1:28" ht="18" x14ac:dyDescent="0.25">
      <c r="A5" s="282"/>
      <c r="B5" s="301"/>
      <c r="C5" s="301"/>
      <c r="D5" s="301"/>
      <c r="E5" s="443" t="s">
        <v>434</v>
      </c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</row>
    <row r="6" spans="1:28" x14ac:dyDescent="0.25">
      <c r="A6" s="80" t="s">
        <v>38</v>
      </c>
      <c r="B6" s="278"/>
      <c r="C6" s="278"/>
      <c r="D6" s="245"/>
      <c r="E6" s="291"/>
      <c r="F6" s="291"/>
      <c r="G6" s="292"/>
      <c r="H6" s="293"/>
      <c r="I6" s="291"/>
      <c r="J6" s="291"/>
      <c r="K6" s="292"/>
      <c r="L6" s="293"/>
      <c r="M6" s="293"/>
      <c r="N6" s="293"/>
      <c r="O6" s="293"/>
      <c r="P6" s="293"/>
      <c r="Q6" s="245"/>
      <c r="R6" s="291"/>
      <c r="S6" s="291"/>
      <c r="T6" s="292"/>
      <c r="U6" s="293"/>
      <c r="V6" s="293"/>
      <c r="W6" s="293"/>
      <c r="X6" s="293"/>
    </row>
    <row r="7" spans="1:28" ht="15.75" customHeight="1" x14ac:dyDescent="0.25">
      <c r="A7" s="438" t="s">
        <v>435</v>
      </c>
      <c r="B7" s="439"/>
      <c r="C7" s="439"/>
      <c r="D7" s="80"/>
      <c r="E7" s="440" t="s">
        <v>527</v>
      </c>
      <c r="F7" s="441"/>
      <c r="G7" s="441"/>
      <c r="H7" s="441"/>
      <c r="I7" s="441"/>
      <c r="J7" s="441"/>
      <c r="K7" s="441"/>
      <c r="L7" s="441"/>
      <c r="M7" s="442"/>
      <c r="N7" s="442"/>
      <c r="O7" s="442"/>
      <c r="P7" s="302"/>
      <c r="Q7" s="173"/>
      <c r="R7" s="440" t="s">
        <v>529</v>
      </c>
      <c r="S7" s="440"/>
      <c r="T7" s="440"/>
      <c r="U7" s="440"/>
      <c r="V7" s="440"/>
      <c r="W7" s="440"/>
      <c r="X7" s="440"/>
      <c r="Y7" s="440"/>
      <c r="Z7" s="440"/>
      <c r="AA7" s="440"/>
      <c r="AB7" s="440"/>
    </row>
    <row r="8" spans="1:28" ht="15" customHeight="1" x14ac:dyDescent="0.25">
      <c r="A8" s="436" t="s">
        <v>436</v>
      </c>
      <c r="B8" s="437"/>
      <c r="C8" s="437"/>
      <c r="D8" s="303"/>
      <c r="E8" s="440" t="s">
        <v>528</v>
      </c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302"/>
      <c r="Q8" s="173"/>
      <c r="R8" s="440" t="s">
        <v>530</v>
      </c>
      <c r="S8" s="440"/>
      <c r="T8" s="440"/>
      <c r="U8" s="440"/>
      <c r="V8" s="440"/>
      <c r="W8" s="440"/>
      <c r="X8" s="440"/>
      <c r="Y8" s="440"/>
      <c r="Z8" s="440"/>
      <c r="AA8" s="440"/>
      <c r="AB8" s="440"/>
    </row>
    <row r="9" spans="1:28" x14ac:dyDescent="0.25">
      <c r="A9" s="438" t="s">
        <v>437</v>
      </c>
      <c r="B9" s="439"/>
      <c r="C9" s="439"/>
      <c r="D9" s="303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02"/>
      <c r="Q9" s="173"/>
      <c r="R9" s="337"/>
      <c r="S9" s="337"/>
      <c r="T9" s="337"/>
      <c r="U9" s="337"/>
      <c r="V9" s="337"/>
      <c r="W9" s="337"/>
      <c r="X9" s="337"/>
    </row>
    <row r="10" spans="1:28" ht="15" customHeight="1" x14ac:dyDescent="0.25">
      <c r="A10" s="435" t="s">
        <v>438</v>
      </c>
      <c r="B10" s="435"/>
      <c r="C10" s="435"/>
      <c r="D10" s="173"/>
      <c r="E10" s="408" t="s">
        <v>147</v>
      </c>
      <c r="F10" s="304" t="s">
        <v>515</v>
      </c>
      <c r="G10" s="155"/>
      <c r="H10" s="105"/>
      <c r="I10" s="409" t="s">
        <v>149</v>
      </c>
      <c r="J10" s="304" t="s">
        <v>518</v>
      </c>
      <c r="K10" s="103"/>
      <c r="L10" s="105"/>
      <c r="M10" s="411" t="s">
        <v>151</v>
      </c>
      <c r="N10" s="304" t="s">
        <v>519</v>
      </c>
      <c r="O10" s="103"/>
      <c r="P10" s="302"/>
      <c r="Q10" s="173"/>
      <c r="R10" s="408" t="s">
        <v>147</v>
      </c>
      <c r="S10" s="304" t="s">
        <v>522</v>
      </c>
      <c r="T10" s="155"/>
      <c r="U10" s="105"/>
      <c r="V10" s="409" t="s">
        <v>149</v>
      </c>
      <c r="W10" s="304" t="s">
        <v>523</v>
      </c>
      <c r="X10" s="103"/>
      <c r="Z10" s="411" t="s">
        <v>151</v>
      </c>
      <c r="AA10" s="304" t="s">
        <v>525</v>
      </c>
      <c r="AB10" s="103"/>
    </row>
    <row r="11" spans="1:28" x14ac:dyDescent="0.25">
      <c r="A11" s="84"/>
      <c r="B11" s="84"/>
      <c r="C11" s="84"/>
      <c r="D11" s="305"/>
      <c r="E11" s="408"/>
      <c r="F11" s="304" t="s">
        <v>516</v>
      </c>
      <c r="G11" s="82"/>
      <c r="H11" s="105"/>
      <c r="I11" s="410"/>
      <c r="J11" s="304" t="s">
        <v>517</v>
      </c>
      <c r="K11" s="103"/>
      <c r="L11" s="105"/>
      <c r="M11" s="410"/>
      <c r="N11" s="304" t="s">
        <v>520</v>
      </c>
      <c r="O11" s="103"/>
      <c r="P11" s="302"/>
      <c r="Q11" s="305"/>
      <c r="R11" s="408"/>
      <c r="S11" s="304" t="s">
        <v>521</v>
      </c>
      <c r="T11" s="82"/>
      <c r="U11" s="105"/>
      <c r="V11" s="410"/>
      <c r="W11" s="304" t="s">
        <v>524</v>
      </c>
      <c r="X11" s="103"/>
      <c r="Z11" s="410"/>
      <c r="AA11" s="304" t="s">
        <v>526</v>
      </c>
      <c r="AB11" s="103"/>
    </row>
    <row r="12" spans="1:28" ht="15.75" thickBot="1" x14ac:dyDescent="0.3">
      <c r="A12" s="99"/>
      <c r="B12" s="100"/>
      <c r="C12" s="101"/>
      <c r="D12" s="244"/>
      <c r="E12" s="103"/>
      <c r="F12" s="104"/>
      <c r="G12" s="103"/>
      <c r="H12" s="105"/>
      <c r="I12" s="103"/>
      <c r="J12" s="104"/>
      <c r="K12" s="103"/>
      <c r="L12" s="105"/>
      <c r="M12" s="103"/>
      <c r="N12" s="104"/>
      <c r="O12" s="103"/>
      <c r="P12" s="306"/>
      <c r="Q12" s="244"/>
      <c r="R12" s="103"/>
      <c r="S12" s="104"/>
      <c r="T12" s="103"/>
      <c r="U12" s="105"/>
      <c r="V12" s="103"/>
      <c r="W12" s="104"/>
      <c r="X12" s="103"/>
    </row>
    <row r="13" spans="1:28" ht="29.25" customHeight="1" thickBot="1" x14ac:dyDescent="0.3">
      <c r="A13" s="400" t="s">
        <v>129</v>
      </c>
      <c r="B13" s="401"/>
      <c r="C13" s="402"/>
      <c r="E13" s="403" t="s">
        <v>130</v>
      </c>
      <c r="F13" s="412"/>
      <c r="G13" s="112" t="s">
        <v>131</v>
      </c>
      <c r="H13" s="162"/>
      <c r="I13" s="403" t="s">
        <v>130</v>
      </c>
      <c r="J13" s="412"/>
      <c r="K13" s="112" t="s">
        <v>131</v>
      </c>
      <c r="L13" s="162"/>
      <c r="M13" s="403" t="s">
        <v>132</v>
      </c>
      <c r="N13" s="404"/>
      <c r="O13" s="112" t="s">
        <v>131</v>
      </c>
      <c r="P13" s="307"/>
      <c r="Q13" s="176"/>
      <c r="R13" s="403" t="s">
        <v>130</v>
      </c>
      <c r="S13" s="412"/>
      <c r="T13" s="112" t="s">
        <v>131</v>
      </c>
      <c r="U13" s="162"/>
      <c r="V13" s="403" t="s">
        <v>132</v>
      </c>
      <c r="W13" s="404"/>
      <c r="X13" s="112" t="s">
        <v>131</v>
      </c>
      <c r="Z13" s="403" t="s">
        <v>132</v>
      </c>
      <c r="AA13" s="404"/>
      <c r="AB13" s="112" t="s">
        <v>131</v>
      </c>
    </row>
    <row r="14" spans="1:28" x14ac:dyDescent="0.25">
      <c r="A14" s="115" t="s">
        <v>2</v>
      </c>
      <c r="B14" s="116" t="s">
        <v>2</v>
      </c>
      <c r="C14" s="116"/>
      <c r="D14" s="308"/>
      <c r="E14"/>
      <c r="F14"/>
      <c r="G14"/>
      <c r="H14"/>
      <c r="I14"/>
      <c r="J14"/>
      <c r="K14"/>
      <c r="L14"/>
      <c r="M14"/>
      <c r="N14"/>
      <c r="O14"/>
      <c r="P14" s="271"/>
      <c r="Q14" s="308"/>
      <c r="R14"/>
      <c r="S14"/>
      <c r="T14"/>
      <c r="U14"/>
      <c r="V14"/>
      <c r="W14"/>
      <c r="X14"/>
    </row>
    <row r="15" spans="1:28" x14ac:dyDescent="0.25">
      <c r="A15" s="309">
        <f>COUNT(B16:B313)</f>
        <v>219</v>
      </c>
      <c r="C15" s="190" t="s">
        <v>4</v>
      </c>
      <c r="D15" s="195"/>
      <c r="E15" s="125" t="s">
        <v>133</v>
      </c>
      <c r="G15" s="122">
        <f>COUNT(G16:G497)</f>
        <v>205</v>
      </c>
      <c r="I15" s="125" t="s">
        <v>133</v>
      </c>
      <c r="K15" s="122">
        <f>COUNT(K16:K497)</f>
        <v>205</v>
      </c>
      <c r="M15" s="125" t="s">
        <v>133</v>
      </c>
      <c r="O15" s="122">
        <f>COUNT(O16:O210)</f>
        <v>38</v>
      </c>
      <c r="P15" s="271"/>
      <c r="Q15" s="195"/>
      <c r="R15" s="125" t="s">
        <v>133</v>
      </c>
      <c r="T15" s="122">
        <f>COUNT(T16:T497)</f>
        <v>205</v>
      </c>
      <c r="V15" s="125" t="s">
        <v>133</v>
      </c>
      <c r="X15" s="122">
        <f>COUNT(X16:X497)</f>
        <v>205</v>
      </c>
      <c r="Z15" s="125" t="s">
        <v>133</v>
      </c>
      <c r="AA15" s="70"/>
      <c r="AB15" s="122">
        <f>COUNT(AB16:AB210)</f>
        <v>38</v>
      </c>
    </row>
    <row r="16" spans="1:28" x14ac:dyDescent="0.25">
      <c r="A16" s="167" t="s">
        <v>158</v>
      </c>
      <c r="B16" s="129">
        <v>11</v>
      </c>
      <c r="C16" s="168" t="s">
        <v>136</v>
      </c>
      <c r="D16" s="195"/>
      <c r="E16" s="170">
        <v>100</v>
      </c>
      <c r="F16" s="171"/>
      <c r="G16" s="172">
        <v>55.168568</v>
      </c>
      <c r="H16" s="173"/>
      <c r="I16" s="170">
        <v>100</v>
      </c>
      <c r="J16" s="171"/>
      <c r="K16" s="172">
        <v>72.413723000000005</v>
      </c>
      <c r="L16" s="173"/>
      <c r="M16" s="135">
        <v>100</v>
      </c>
      <c r="N16" s="173"/>
      <c r="O16" s="136">
        <v>81.743472999999994</v>
      </c>
      <c r="P16" s="271"/>
      <c r="Q16" s="195"/>
      <c r="R16" s="170">
        <v>100</v>
      </c>
      <c r="S16" s="171"/>
      <c r="T16" s="172">
        <v>52.082746</v>
      </c>
      <c r="U16" s="173"/>
      <c r="V16" s="170">
        <v>100</v>
      </c>
      <c r="W16" s="171"/>
      <c r="X16" s="170">
        <v>62.942332</v>
      </c>
      <c r="Z16" s="135">
        <v>100</v>
      </c>
      <c r="AA16" s="173"/>
      <c r="AB16" s="136">
        <v>73.850920000000002</v>
      </c>
    </row>
    <row r="17" spans="1:28" x14ac:dyDescent="0.25">
      <c r="A17" s="167" t="s">
        <v>159</v>
      </c>
      <c r="B17" s="129">
        <v>22</v>
      </c>
      <c r="C17" s="168" t="s">
        <v>136</v>
      </c>
      <c r="D17" s="195"/>
      <c r="E17" s="170">
        <v>0.44820199999999999</v>
      </c>
      <c r="F17" s="171"/>
      <c r="G17" s="172">
        <v>0.24726699999999999</v>
      </c>
      <c r="H17" s="173"/>
      <c r="I17" s="170">
        <v>0.116275</v>
      </c>
      <c r="J17" s="171"/>
      <c r="K17" s="172">
        <v>8.4198999999999996E-2</v>
      </c>
      <c r="L17" s="173"/>
      <c r="M17" s="135">
        <v>0.100964</v>
      </c>
      <c r="N17" s="173"/>
      <c r="O17" s="136">
        <v>8.2530999999999993E-2</v>
      </c>
      <c r="P17" s="271"/>
      <c r="Q17" s="195"/>
      <c r="R17" s="170">
        <v>0.442662</v>
      </c>
      <c r="S17" s="171"/>
      <c r="T17" s="172">
        <v>0.23055100000000001</v>
      </c>
      <c r="U17" s="173"/>
      <c r="V17" s="170">
        <v>0.51198699999999997</v>
      </c>
      <c r="W17" s="171"/>
      <c r="X17" s="170">
        <v>0.32225700000000002</v>
      </c>
      <c r="Z17" s="135">
        <v>0.51063899999999995</v>
      </c>
      <c r="AA17" s="173"/>
      <c r="AB17" s="136">
        <v>0.377112</v>
      </c>
    </row>
    <row r="18" spans="1:28" x14ac:dyDescent="0.25">
      <c r="A18" s="167" t="s">
        <v>160</v>
      </c>
      <c r="B18" s="129">
        <v>23</v>
      </c>
      <c r="C18" s="168" t="s">
        <v>136</v>
      </c>
      <c r="E18" s="170">
        <v>3.3916000000000002E-2</v>
      </c>
      <c r="F18" s="171"/>
      <c r="G18" s="172">
        <v>1.8710999999999998E-2</v>
      </c>
      <c r="H18" s="173"/>
      <c r="I18" s="170">
        <v>6.0619999999999997E-3</v>
      </c>
      <c r="J18" s="171"/>
      <c r="K18" s="172">
        <v>4.3899999999999998E-3</v>
      </c>
      <c r="L18" s="173"/>
      <c r="M18" s="135" t="s">
        <v>136</v>
      </c>
      <c r="N18" s="173"/>
      <c r="O18" s="136" t="s">
        <v>136</v>
      </c>
      <c r="P18" s="310"/>
      <c r="Q18" s="176"/>
      <c r="R18" s="170">
        <v>3.4117000000000001E-2</v>
      </c>
      <c r="S18" s="171"/>
      <c r="T18" s="172">
        <v>1.7769E-2</v>
      </c>
      <c r="U18" s="173"/>
      <c r="V18" s="170">
        <v>8.4589999999999995E-3</v>
      </c>
      <c r="W18" s="171"/>
      <c r="X18" s="170">
        <v>5.3239999999999997E-3</v>
      </c>
      <c r="Z18" s="135" t="s">
        <v>136</v>
      </c>
      <c r="AA18" s="173"/>
      <c r="AB18" s="136" t="s">
        <v>136</v>
      </c>
    </row>
    <row r="19" spans="1:28" x14ac:dyDescent="0.25">
      <c r="A19" s="167" t="s">
        <v>161</v>
      </c>
      <c r="B19" s="129">
        <v>24</v>
      </c>
      <c r="C19" s="168" t="s">
        <v>136</v>
      </c>
      <c r="E19" s="170">
        <v>0.192637</v>
      </c>
      <c r="F19" s="171"/>
      <c r="G19" s="172">
        <v>0.10627499999999999</v>
      </c>
      <c r="H19" s="173"/>
      <c r="I19" s="170">
        <v>6.3636999999999999E-2</v>
      </c>
      <c r="J19" s="171"/>
      <c r="K19" s="172">
        <v>4.6081999999999998E-2</v>
      </c>
      <c r="L19" s="173"/>
      <c r="M19" s="135" t="s">
        <v>136</v>
      </c>
      <c r="N19" s="173"/>
      <c r="O19" s="136" t="s">
        <v>136</v>
      </c>
      <c r="P19" s="310"/>
      <c r="Q19" s="176"/>
      <c r="R19" s="170">
        <v>0.15190600000000001</v>
      </c>
      <c r="S19" s="171"/>
      <c r="T19" s="172">
        <v>7.9117000000000007E-2</v>
      </c>
      <c r="U19" s="173"/>
      <c r="V19" s="170">
        <v>2.3577000000000001E-2</v>
      </c>
      <c r="W19" s="171"/>
      <c r="X19" s="170">
        <v>1.4840000000000001E-2</v>
      </c>
      <c r="Z19" s="135" t="s">
        <v>136</v>
      </c>
      <c r="AA19" s="173"/>
      <c r="AB19" s="136" t="s">
        <v>136</v>
      </c>
    </row>
    <row r="20" spans="1:28" x14ac:dyDescent="0.25">
      <c r="A20" s="167" t="s">
        <v>162</v>
      </c>
      <c r="B20" s="129">
        <v>27</v>
      </c>
      <c r="C20" s="168" t="s">
        <v>136</v>
      </c>
      <c r="E20" s="170">
        <v>4.2851E-2</v>
      </c>
      <c r="F20" s="171"/>
      <c r="G20" s="172">
        <v>2.3640000000000001E-2</v>
      </c>
      <c r="H20" s="173"/>
      <c r="I20" s="170">
        <v>1.7749999999999998E-2</v>
      </c>
      <c r="J20" s="171"/>
      <c r="K20" s="172">
        <v>1.2853E-2</v>
      </c>
      <c r="L20" s="173"/>
      <c r="M20" s="135" t="s">
        <v>136</v>
      </c>
      <c r="N20" s="173"/>
      <c r="O20" s="136" t="s">
        <v>136</v>
      </c>
      <c r="P20" s="311"/>
      <c r="Q20" s="176"/>
      <c r="R20" s="170">
        <v>0.15460699999999999</v>
      </c>
      <c r="S20" s="171"/>
      <c r="T20" s="172">
        <v>8.0523999999999998E-2</v>
      </c>
      <c r="U20" s="173"/>
      <c r="V20" s="170">
        <v>3.4431999999999997E-2</v>
      </c>
      <c r="W20" s="171"/>
      <c r="X20" s="170">
        <v>2.1672E-2</v>
      </c>
      <c r="Z20" s="135" t="s">
        <v>136</v>
      </c>
      <c r="AA20" s="173"/>
      <c r="AB20" s="136" t="s">
        <v>136</v>
      </c>
    </row>
    <row r="21" spans="1:28" x14ac:dyDescent="0.25">
      <c r="A21" s="167" t="s">
        <v>163</v>
      </c>
      <c r="B21" s="129">
        <v>29</v>
      </c>
      <c r="C21" s="168" t="s">
        <v>136</v>
      </c>
      <c r="E21" s="170">
        <v>0.10449600000000001</v>
      </c>
      <c r="F21" s="171"/>
      <c r="G21" s="172">
        <v>5.7648999999999999E-2</v>
      </c>
      <c r="H21" s="173"/>
      <c r="I21" s="170">
        <v>3.0624999999999999E-2</v>
      </c>
      <c r="J21" s="171"/>
      <c r="K21" s="172">
        <v>2.2176999999999999E-2</v>
      </c>
      <c r="L21" s="173"/>
      <c r="M21" s="135" t="s">
        <v>136</v>
      </c>
      <c r="N21" s="173"/>
      <c r="O21" s="136" t="s">
        <v>136</v>
      </c>
      <c r="P21" s="310"/>
      <c r="Q21" s="176"/>
      <c r="R21" s="170">
        <v>0.115823</v>
      </c>
      <c r="S21" s="171"/>
      <c r="T21" s="172">
        <v>6.0324000000000003E-2</v>
      </c>
      <c r="U21" s="173"/>
      <c r="V21" s="170">
        <v>5.4229999999999999E-3</v>
      </c>
      <c r="W21" s="171"/>
      <c r="X21" s="170">
        <v>3.4129999999999998E-3</v>
      </c>
      <c r="Z21" s="135" t="s">
        <v>136</v>
      </c>
      <c r="AA21" s="173"/>
      <c r="AB21" s="136" t="s">
        <v>136</v>
      </c>
    </row>
    <row r="22" spans="1:28" x14ac:dyDescent="0.25">
      <c r="A22" s="167" t="s">
        <v>164</v>
      </c>
      <c r="B22" s="129">
        <v>31</v>
      </c>
      <c r="C22" s="168" t="s">
        <v>136</v>
      </c>
      <c r="D22" s="195"/>
      <c r="E22" s="170">
        <v>0.20888899999999999</v>
      </c>
      <c r="F22" s="171"/>
      <c r="G22" s="172">
        <v>0.115241</v>
      </c>
      <c r="H22" s="173"/>
      <c r="I22" s="170">
        <v>0.198105</v>
      </c>
      <c r="J22" s="171"/>
      <c r="K22" s="172">
        <v>0.143455</v>
      </c>
      <c r="L22" s="173"/>
      <c r="M22" s="135">
        <v>0.114269</v>
      </c>
      <c r="N22" s="173"/>
      <c r="O22" s="136">
        <v>9.3407000000000004E-2</v>
      </c>
      <c r="P22" s="271"/>
      <c r="Q22" s="195"/>
      <c r="R22" s="170">
        <v>0.163129</v>
      </c>
      <c r="S22" s="171"/>
      <c r="T22" s="172">
        <v>8.4961999999999996E-2</v>
      </c>
      <c r="U22" s="173"/>
      <c r="V22" s="170">
        <v>0.182367</v>
      </c>
      <c r="W22" s="171"/>
      <c r="X22" s="170">
        <v>0.114786</v>
      </c>
      <c r="Z22" s="135">
        <v>0.16985800000000001</v>
      </c>
      <c r="AA22" s="173"/>
      <c r="AB22" s="136">
        <v>0.125442</v>
      </c>
    </row>
    <row r="23" spans="1:28" x14ac:dyDescent="0.25">
      <c r="A23" s="167" t="s">
        <v>165</v>
      </c>
      <c r="B23" s="129">
        <v>32</v>
      </c>
      <c r="C23" s="168" t="s">
        <v>136</v>
      </c>
      <c r="D23" s="195"/>
      <c r="E23" s="170">
        <v>0.136269</v>
      </c>
      <c r="F23" s="171"/>
      <c r="G23" s="172">
        <v>7.5177999999999995E-2</v>
      </c>
      <c r="H23" s="173"/>
      <c r="I23" s="170">
        <v>1.6056000000000001E-2</v>
      </c>
      <c r="J23" s="171"/>
      <c r="K23" s="172">
        <v>1.1627E-2</v>
      </c>
      <c r="L23" s="173"/>
      <c r="M23" s="135" t="s">
        <v>136</v>
      </c>
      <c r="N23" s="173"/>
      <c r="O23" s="136" t="s">
        <v>136</v>
      </c>
      <c r="P23" s="271"/>
      <c r="Q23" s="195"/>
      <c r="R23" s="170">
        <v>6.7901000000000003E-2</v>
      </c>
      <c r="S23" s="171"/>
      <c r="T23" s="172">
        <v>3.5365000000000001E-2</v>
      </c>
      <c r="U23" s="173"/>
      <c r="V23" s="170">
        <v>4.5867999999999999E-2</v>
      </c>
      <c r="W23" s="171"/>
      <c r="X23" s="170">
        <v>2.887E-2</v>
      </c>
      <c r="Z23" s="135" t="s">
        <v>136</v>
      </c>
      <c r="AA23" s="173"/>
      <c r="AB23" s="136" t="s">
        <v>136</v>
      </c>
    </row>
    <row r="24" spans="1:28" x14ac:dyDescent="0.25">
      <c r="A24" s="167" t="s">
        <v>166</v>
      </c>
      <c r="B24" s="129">
        <v>34</v>
      </c>
      <c r="C24" s="168" t="s">
        <v>136</v>
      </c>
      <c r="E24" s="170">
        <v>1.0666500000000001</v>
      </c>
      <c r="F24" s="171"/>
      <c r="G24" s="172">
        <v>0.58845599999999998</v>
      </c>
      <c r="H24" s="173"/>
      <c r="I24" s="170">
        <v>1.161168</v>
      </c>
      <c r="J24" s="171"/>
      <c r="K24" s="172">
        <v>0.84084499999999995</v>
      </c>
      <c r="L24" s="173"/>
      <c r="M24" s="135">
        <v>1.1478619999999999</v>
      </c>
      <c r="N24" s="173"/>
      <c r="O24" s="136">
        <v>0.93830199999999997</v>
      </c>
      <c r="P24" s="310"/>
      <c r="Q24" s="176"/>
      <c r="R24" s="170">
        <v>1.100468</v>
      </c>
      <c r="S24" s="171"/>
      <c r="T24" s="172">
        <v>0.57315400000000005</v>
      </c>
      <c r="U24" s="173"/>
      <c r="V24" s="170">
        <v>1.188752</v>
      </c>
      <c r="W24" s="171"/>
      <c r="X24" s="170">
        <v>0.748228</v>
      </c>
      <c r="Z24" s="135">
        <v>1.151338</v>
      </c>
      <c r="AA24" s="173"/>
      <c r="AB24" s="136">
        <v>0.85027399999999997</v>
      </c>
    </row>
    <row r="25" spans="1:28" x14ac:dyDescent="0.25">
      <c r="A25" s="167" t="s">
        <v>167</v>
      </c>
      <c r="B25" s="129">
        <v>35</v>
      </c>
      <c r="C25" s="168" t="s">
        <v>136</v>
      </c>
      <c r="E25" s="170">
        <v>1.2368539999999999</v>
      </c>
      <c r="F25" s="171"/>
      <c r="G25" s="172">
        <v>0.68235500000000004</v>
      </c>
      <c r="H25" s="173"/>
      <c r="I25" s="170">
        <v>0.23492299999999999</v>
      </c>
      <c r="J25" s="171"/>
      <c r="K25" s="172">
        <v>0.17011599999999999</v>
      </c>
      <c r="L25" s="173"/>
      <c r="M25" s="135">
        <v>0.23744599999999999</v>
      </c>
      <c r="N25" s="173"/>
      <c r="O25" s="136">
        <v>0.19409699999999999</v>
      </c>
      <c r="P25" s="310"/>
      <c r="Q25" s="176"/>
      <c r="R25" s="170">
        <v>0.59563299999999997</v>
      </c>
      <c r="S25" s="171"/>
      <c r="T25" s="172">
        <v>0.310222</v>
      </c>
      <c r="U25" s="173"/>
      <c r="V25" s="170">
        <v>0.44731599999999999</v>
      </c>
      <c r="W25" s="171"/>
      <c r="X25" s="170">
        <v>0.281551</v>
      </c>
      <c r="Z25" s="135">
        <v>0.433838</v>
      </c>
      <c r="AA25" s="173"/>
      <c r="AB25" s="136">
        <v>0.32039299999999998</v>
      </c>
    </row>
    <row r="26" spans="1:28" x14ac:dyDescent="0.25">
      <c r="A26" s="167" t="s">
        <v>168</v>
      </c>
      <c r="B26" s="129">
        <v>36</v>
      </c>
      <c r="C26" s="168" t="s">
        <v>136</v>
      </c>
      <c r="E26" s="170">
        <v>1.4007529999999999</v>
      </c>
      <c r="F26" s="171"/>
      <c r="G26" s="172">
        <v>0.77277499999999999</v>
      </c>
      <c r="H26" s="173"/>
      <c r="I26" s="170">
        <v>0.56320300000000001</v>
      </c>
      <c r="J26" s="171"/>
      <c r="K26" s="172">
        <v>0.40783599999999998</v>
      </c>
      <c r="L26" s="173"/>
      <c r="M26" s="135">
        <v>0.55815199999999998</v>
      </c>
      <c r="N26" s="173"/>
      <c r="O26" s="136">
        <v>0.45625300000000002</v>
      </c>
      <c r="P26" s="310"/>
      <c r="Q26" s="176"/>
      <c r="R26" s="170">
        <v>1.474615</v>
      </c>
      <c r="S26" s="171"/>
      <c r="T26" s="172">
        <v>0.76802000000000004</v>
      </c>
      <c r="U26" s="173"/>
      <c r="V26" s="170">
        <v>1.4818359999999999</v>
      </c>
      <c r="W26" s="171"/>
      <c r="X26" s="170">
        <v>0.93270200000000003</v>
      </c>
      <c r="Z26" s="135">
        <v>1.4524490000000001</v>
      </c>
      <c r="AA26" s="173"/>
      <c r="AB26" s="136">
        <v>1.0726469999999999</v>
      </c>
    </row>
    <row r="27" spans="1:28" x14ac:dyDescent="0.25">
      <c r="A27" s="167" t="s">
        <v>169</v>
      </c>
      <c r="B27" s="129">
        <v>37</v>
      </c>
      <c r="C27" s="168" t="s">
        <v>136</v>
      </c>
      <c r="D27" s="195"/>
      <c r="E27" s="170">
        <v>0.45172400000000001</v>
      </c>
      <c r="F27" s="171"/>
      <c r="G27" s="172">
        <v>0.24920999999999999</v>
      </c>
      <c r="H27" s="173"/>
      <c r="I27" s="170">
        <v>0.16625499999999999</v>
      </c>
      <c r="J27" s="171"/>
      <c r="K27" s="172">
        <v>0.120391</v>
      </c>
      <c r="L27" s="173"/>
      <c r="M27" s="135" t="s">
        <v>136</v>
      </c>
      <c r="N27" s="173"/>
      <c r="O27" s="136" t="s">
        <v>136</v>
      </c>
      <c r="P27" s="312"/>
      <c r="Q27" s="195"/>
      <c r="R27" s="170">
        <v>0.37262200000000001</v>
      </c>
      <c r="S27" s="171"/>
      <c r="T27" s="172">
        <v>0.19407199999999999</v>
      </c>
      <c r="U27" s="173"/>
      <c r="V27" s="170">
        <v>0.27466200000000002</v>
      </c>
      <c r="W27" s="171"/>
      <c r="X27" s="170">
        <v>0.172879</v>
      </c>
      <c r="Z27" s="135" t="s">
        <v>136</v>
      </c>
      <c r="AA27" s="173"/>
      <c r="AB27" s="136" t="s">
        <v>136</v>
      </c>
    </row>
    <row r="28" spans="1:28" x14ac:dyDescent="0.25">
      <c r="A28" s="167" t="s">
        <v>170</v>
      </c>
      <c r="B28" s="129">
        <v>38</v>
      </c>
      <c r="C28" s="168" t="s">
        <v>136</v>
      </c>
      <c r="E28" s="170">
        <v>0.20925199999999999</v>
      </c>
      <c r="F28" s="171"/>
      <c r="G28" s="172">
        <v>0.115441</v>
      </c>
      <c r="H28" s="173"/>
      <c r="I28" s="170">
        <v>7.5535000000000005E-2</v>
      </c>
      <c r="J28" s="171"/>
      <c r="K28" s="172">
        <v>5.4697999999999997E-2</v>
      </c>
      <c r="L28" s="173"/>
      <c r="M28" s="135" t="s">
        <v>136</v>
      </c>
      <c r="N28" s="173"/>
      <c r="O28" s="136" t="s">
        <v>136</v>
      </c>
      <c r="P28" s="310"/>
      <c r="Q28" s="176"/>
      <c r="R28" s="170">
        <v>0.19189000000000001</v>
      </c>
      <c r="S28" s="171"/>
      <c r="T28" s="172">
        <v>9.9942000000000003E-2</v>
      </c>
      <c r="U28" s="173"/>
      <c r="V28" s="170">
        <v>4.6151999999999999E-2</v>
      </c>
      <c r="W28" s="171"/>
      <c r="X28" s="170">
        <v>2.9048999999999998E-2</v>
      </c>
      <c r="Z28" s="135" t="s">
        <v>136</v>
      </c>
      <c r="AA28" s="173"/>
      <c r="AB28" s="136" t="s">
        <v>136</v>
      </c>
    </row>
    <row r="29" spans="1:28" x14ac:dyDescent="0.25">
      <c r="A29" s="167" t="s">
        <v>171</v>
      </c>
      <c r="B29" s="129">
        <v>39</v>
      </c>
      <c r="C29" s="168" t="s">
        <v>136</v>
      </c>
      <c r="E29" s="170">
        <v>6.0405E-2</v>
      </c>
      <c r="F29" s="171"/>
      <c r="G29" s="172">
        <v>3.3325E-2</v>
      </c>
      <c r="H29" s="173"/>
      <c r="I29" s="170">
        <v>2.3789999999999999E-2</v>
      </c>
      <c r="J29" s="171"/>
      <c r="K29" s="172">
        <v>1.7226999999999999E-2</v>
      </c>
      <c r="L29" s="173"/>
      <c r="M29" s="135" t="s">
        <v>136</v>
      </c>
      <c r="N29" s="173"/>
      <c r="O29" s="136" t="s">
        <v>136</v>
      </c>
      <c r="P29" s="310"/>
      <c r="Q29" s="176"/>
      <c r="R29" s="170">
        <v>5.1562999999999998E-2</v>
      </c>
      <c r="S29" s="171"/>
      <c r="T29" s="172">
        <v>2.6855E-2</v>
      </c>
      <c r="U29" s="173"/>
      <c r="V29" s="170">
        <v>8.4659999999999996E-3</v>
      </c>
      <c r="W29" s="171"/>
      <c r="X29" s="170">
        <v>5.3290000000000004E-3</v>
      </c>
      <c r="Z29" s="135" t="s">
        <v>136</v>
      </c>
      <c r="AA29" s="173"/>
      <c r="AB29" s="136" t="s">
        <v>136</v>
      </c>
    </row>
    <row r="30" spans="1:28" x14ac:dyDescent="0.25">
      <c r="A30" s="167" t="s">
        <v>172</v>
      </c>
      <c r="B30" s="129">
        <v>42</v>
      </c>
      <c r="C30" s="168" t="s">
        <v>136</v>
      </c>
      <c r="D30" s="195"/>
      <c r="E30" s="170">
        <v>0.109233</v>
      </c>
      <c r="F30" s="171"/>
      <c r="G30" s="172">
        <v>6.0262000000000003E-2</v>
      </c>
      <c r="H30" s="173"/>
      <c r="I30" s="170">
        <v>1.6605999999999999E-2</v>
      </c>
      <c r="J30" s="171"/>
      <c r="K30" s="172">
        <v>1.2024999999999999E-2</v>
      </c>
      <c r="L30" s="173"/>
      <c r="M30" s="135" t="s">
        <v>136</v>
      </c>
      <c r="N30" s="173"/>
      <c r="O30" s="136" t="s">
        <v>136</v>
      </c>
      <c r="P30" s="271"/>
      <c r="Q30" s="195"/>
      <c r="R30" s="170">
        <v>0.108932</v>
      </c>
      <c r="S30" s="171"/>
      <c r="T30" s="172">
        <v>5.6735000000000001E-2</v>
      </c>
      <c r="U30" s="173"/>
      <c r="V30" s="170">
        <v>2.0678999999999999E-2</v>
      </c>
      <c r="W30" s="171"/>
      <c r="X30" s="170">
        <v>1.3016E-2</v>
      </c>
      <c r="Z30" s="135" t="s">
        <v>136</v>
      </c>
      <c r="AA30" s="173"/>
      <c r="AB30" s="136" t="s">
        <v>136</v>
      </c>
    </row>
    <row r="31" spans="1:28" x14ac:dyDescent="0.25">
      <c r="A31" s="167" t="s">
        <v>173</v>
      </c>
      <c r="B31" s="129">
        <v>43</v>
      </c>
      <c r="C31" s="168" t="s">
        <v>136</v>
      </c>
      <c r="D31" s="195"/>
      <c r="E31" s="170">
        <v>0.52402099999999996</v>
      </c>
      <c r="F31" s="171"/>
      <c r="G31" s="172">
        <v>0.28909499999999999</v>
      </c>
      <c r="H31" s="173"/>
      <c r="I31" s="170">
        <v>8.6933999999999997E-2</v>
      </c>
      <c r="J31" s="171"/>
      <c r="K31" s="172">
        <v>6.2951999999999994E-2</v>
      </c>
      <c r="L31" s="173"/>
      <c r="M31" s="135">
        <v>8.2979999999999998E-2</v>
      </c>
      <c r="N31" s="173"/>
      <c r="O31" s="136">
        <v>6.7831000000000002E-2</v>
      </c>
      <c r="P31" s="271"/>
      <c r="Q31" s="195"/>
      <c r="R31" s="170">
        <v>0.46426299999999998</v>
      </c>
      <c r="S31" s="171"/>
      <c r="T31" s="172">
        <v>0.24180099999999999</v>
      </c>
      <c r="U31" s="173"/>
      <c r="V31" s="170">
        <v>0.151398</v>
      </c>
      <c r="W31" s="171"/>
      <c r="X31" s="170">
        <v>9.5293000000000003E-2</v>
      </c>
      <c r="Z31" s="135">
        <v>0.14643300000000001</v>
      </c>
      <c r="AA31" s="173"/>
      <c r="AB31" s="136">
        <v>0.108142</v>
      </c>
    </row>
    <row r="32" spans="1:28" x14ac:dyDescent="0.25">
      <c r="A32" s="167" t="s">
        <v>174</v>
      </c>
      <c r="B32" s="129">
        <v>44</v>
      </c>
      <c r="C32" s="168" t="s">
        <v>136</v>
      </c>
      <c r="E32" s="170">
        <v>5.4154000000000001E-2</v>
      </c>
      <c r="F32" s="171"/>
      <c r="G32" s="172">
        <v>2.9876E-2</v>
      </c>
      <c r="H32" s="173"/>
      <c r="I32" s="170">
        <v>6.1320000000000003E-3</v>
      </c>
      <c r="J32" s="171"/>
      <c r="K32" s="172">
        <v>4.4400000000000004E-3</v>
      </c>
      <c r="L32" s="173"/>
      <c r="M32" s="135" t="s">
        <v>136</v>
      </c>
      <c r="N32" s="173"/>
      <c r="O32" s="136" t="s">
        <v>136</v>
      </c>
      <c r="P32" s="310"/>
      <c r="Q32" s="176"/>
      <c r="R32" s="170">
        <v>2.8506E-2</v>
      </c>
      <c r="S32" s="171"/>
      <c r="T32" s="172">
        <v>1.4847000000000001E-2</v>
      </c>
      <c r="U32" s="173"/>
      <c r="V32" s="170">
        <v>5.1200000000000004E-3</v>
      </c>
      <c r="W32" s="171"/>
      <c r="X32" s="170">
        <v>3.2230000000000002E-3</v>
      </c>
      <c r="Z32" s="135" t="s">
        <v>136</v>
      </c>
      <c r="AA32" s="173"/>
      <c r="AB32" s="136" t="s">
        <v>136</v>
      </c>
    </row>
    <row r="33" spans="1:28" x14ac:dyDescent="0.25">
      <c r="A33" s="167" t="s">
        <v>175</v>
      </c>
      <c r="B33" s="129">
        <v>45</v>
      </c>
      <c r="C33" s="168" t="s">
        <v>136</v>
      </c>
      <c r="E33" s="170">
        <v>0.85914400000000002</v>
      </c>
      <c r="F33" s="171"/>
      <c r="G33" s="172">
        <v>0.47397699999999998</v>
      </c>
      <c r="H33" s="173"/>
      <c r="I33" s="170">
        <v>0.527092</v>
      </c>
      <c r="J33" s="171"/>
      <c r="K33" s="172">
        <v>0.381687</v>
      </c>
      <c r="L33" s="173"/>
      <c r="M33" s="135">
        <v>0.50931199999999999</v>
      </c>
      <c r="N33" s="173"/>
      <c r="O33" s="136">
        <v>0.416329</v>
      </c>
      <c r="P33" s="310"/>
      <c r="Q33" s="176"/>
      <c r="R33" s="170">
        <v>0.872421</v>
      </c>
      <c r="S33" s="171"/>
      <c r="T33" s="172">
        <v>0.45438099999999998</v>
      </c>
      <c r="U33" s="173"/>
      <c r="V33" s="170">
        <v>0.64524300000000001</v>
      </c>
      <c r="W33" s="171"/>
      <c r="X33" s="170">
        <v>0.40613100000000002</v>
      </c>
      <c r="Z33" s="135">
        <v>0.61290299999999998</v>
      </c>
      <c r="AA33" s="173"/>
      <c r="AB33" s="136">
        <v>0.45263500000000001</v>
      </c>
    </row>
    <row r="34" spans="1:28" x14ac:dyDescent="0.25">
      <c r="A34" s="167" t="s">
        <v>176</v>
      </c>
      <c r="B34" s="129">
        <v>46</v>
      </c>
      <c r="C34" s="168">
        <v>490</v>
      </c>
      <c r="E34" s="170" t="s">
        <v>136</v>
      </c>
      <c r="F34" s="171"/>
      <c r="G34" s="172" t="s">
        <v>136</v>
      </c>
      <c r="H34" s="173"/>
      <c r="I34" s="170" t="s">
        <v>136</v>
      </c>
      <c r="J34" s="171"/>
      <c r="K34" s="172" t="s">
        <v>136</v>
      </c>
      <c r="L34" s="173"/>
      <c r="M34" s="135" t="s">
        <v>136</v>
      </c>
      <c r="N34" s="173"/>
      <c r="O34" s="136" t="s">
        <v>136</v>
      </c>
      <c r="P34" s="310"/>
      <c r="Q34" s="176"/>
      <c r="R34" s="170" t="s">
        <v>136</v>
      </c>
      <c r="S34" s="171"/>
      <c r="T34" s="172" t="s">
        <v>136</v>
      </c>
      <c r="U34" s="173"/>
      <c r="V34" s="170" t="s">
        <v>136</v>
      </c>
      <c r="W34" s="171"/>
      <c r="X34" s="170" t="s">
        <v>136</v>
      </c>
      <c r="Z34" s="135" t="s">
        <v>136</v>
      </c>
      <c r="AA34" s="173"/>
      <c r="AB34" s="136" t="s">
        <v>136</v>
      </c>
    </row>
    <row r="35" spans="1:28" x14ac:dyDescent="0.25">
      <c r="A35" s="167" t="s">
        <v>177</v>
      </c>
      <c r="B35" s="129">
        <v>47</v>
      </c>
      <c r="C35" s="168" t="s">
        <v>136</v>
      </c>
      <c r="E35" s="170">
        <v>8.8271000000000002E-2</v>
      </c>
      <c r="F35" s="171"/>
      <c r="G35" s="172">
        <v>4.8697999999999998E-2</v>
      </c>
      <c r="H35" s="173"/>
      <c r="I35" s="170">
        <v>4.3630000000000002E-2</v>
      </c>
      <c r="J35" s="171"/>
      <c r="K35" s="172">
        <v>3.1593999999999997E-2</v>
      </c>
      <c r="L35" s="173"/>
      <c r="M35" s="135" t="s">
        <v>136</v>
      </c>
      <c r="N35" s="173"/>
      <c r="O35" s="136" t="s">
        <v>136</v>
      </c>
      <c r="P35" s="310"/>
      <c r="Q35" s="176"/>
      <c r="R35" s="170">
        <v>7.8978000000000007E-2</v>
      </c>
      <c r="S35" s="171"/>
      <c r="T35" s="172">
        <v>4.1133999999999997E-2</v>
      </c>
      <c r="U35" s="173"/>
      <c r="V35" s="170">
        <v>3.1965E-2</v>
      </c>
      <c r="W35" s="171"/>
      <c r="X35" s="170">
        <v>2.0119999999999999E-2</v>
      </c>
      <c r="Z35" s="135" t="s">
        <v>136</v>
      </c>
      <c r="AA35" s="173"/>
      <c r="AB35" s="136" t="s">
        <v>136</v>
      </c>
    </row>
    <row r="36" spans="1:28" x14ac:dyDescent="0.25">
      <c r="A36" s="167" t="s">
        <v>178</v>
      </c>
      <c r="B36" s="129">
        <v>48</v>
      </c>
      <c r="C36" s="168" t="s">
        <v>136</v>
      </c>
      <c r="D36" s="195"/>
      <c r="E36" s="170">
        <v>1.57863</v>
      </c>
      <c r="F36" s="171"/>
      <c r="G36" s="172">
        <v>0.87090800000000002</v>
      </c>
      <c r="H36" s="173"/>
      <c r="I36" s="170">
        <v>0.67406699999999997</v>
      </c>
      <c r="J36" s="171"/>
      <c r="K36" s="172">
        <v>0.48811700000000002</v>
      </c>
      <c r="L36" s="173"/>
      <c r="M36" s="135">
        <v>0.64405599999999996</v>
      </c>
      <c r="N36" s="173"/>
      <c r="O36" s="136">
        <v>0.526474</v>
      </c>
      <c r="P36" s="271"/>
      <c r="Q36" s="195"/>
      <c r="R36" s="170">
        <v>1.1451640000000001</v>
      </c>
      <c r="S36" s="171"/>
      <c r="T36" s="172">
        <v>0.59643299999999999</v>
      </c>
      <c r="U36" s="173"/>
      <c r="V36" s="170">
        <v>1.3638749999999999</v>
      </c>
      <c r="W36" s="171"/>
      <c r="X36" s="170">
        <v>0.85845499999999997</v>
      </c>
      <c r="Z36" s="135">
        <v>1.3534409999999999</v>
      </c>
      <c r="AA36" s="173"/>
      <c r="AB36" s="136">
        <v>0.999529</v>
      </c>
    </row>
    <row r="37" spans="1:28" x14ac:dyDescent="0.25">
      <c r="A37" s="167" t="s">
        <v>179</v>
      </c>
      <c r="B37" s="129">
        <v>49</v>
      </c>
      <c r="C37" s="168" t="s">
        <v>136</v>
      </c>
      <c r="E37" s="170">
        <v>0.134792</v>
      </c>
      <c r="F37" s="171"/>
      <c r="G37" s="172">
        <v>7.4362999999999999E-2</v>
      </c>
      <c r="H37" s="173"/>
      <c r="I37" s="170">
        <v>6.3661999999999996E-2</v>
      </c>
      <c r="J37" s="171"/>
      <c r="K37" s="172">
        <v>4.6100000000000002E-2</v>
      </c>
      <c r="L37" s="173"/>
      <c r="M37" s="135">
        <v>6.1183000000000001E-2</v>
      </c>
      <c r="N37" s="173"/>
      <c r="O37" s="136">
        <v>5.0013000000000002E-2</v>
      </c>
      <c r="P37" s="310"/>
      <c r="Q37" s="176"/>
      <c r="R37" s="170">
        <v>8.7113999999999997E-2</v>
      </c>
      <c r="S37" s="171"/>
      <c r="T37" s="172">
        <v>4.5371000000000002E-2</v>
      </c>
      <c r="U37" s="173"/>
      <c r="V37" s="170">
        <v>0.21413699999999999</v>
      </c>
      <c r="W37" s="171"/>
      <c r="X37" s="170">
        <v>0.13478299999999999</v>
      </c>
      <c r="Z37" s="135">
        <v>0.21632599999999999</v>
      </c>
      <c r="AA37" s="173"/>
      <c r="AB37" s="136">
        <v>0.15975900000000001</v>
      </c>
    </row>
    <row r="38" spans="1:28" x14ac:dyDescent="0.25">
      <c r="A38" s="167" t="s">
        <v>180</v>
      </c>
      <c r="B38" s="129">
        <v>51</v>
      </c>
      <c r="C38" s="168" t="s">
        <v>136</v>
      </c>
      <c r="D38" s="195"/>
      <c r="E38" s="170">
        <v>3.8884000000000002E-2</v>
      </c>
      <c r="F38" s="171"/>
      <c r="G38" s="172">
        <v>2.1451999999999999E-2</v>
      </c>
      <c r="H38" s="173"/>
      <c r="I38" s="170">
        <v>1.9094E-2</v>
      </c>
      <c r="J38" s="171"/>
      <c r="K38" s="172">
        <v>1.3827000000000001E-2</v>
      </c>
      <c r="L38" s="173"/>
      <c r="M38" s="135">
        <v>7.6281000000000002E-2</v>
      </c>
      <c r="N38" s="173"/>
      <c r="O38" s="136">
        <v>6.2355000000000001E-2</v>
      </c>
      <c r="P38" s="271"/>
      <c r="Q38" s="195"/>
      <c r="R38" s="170">
        <v>0.104812</v>
      </c>
      <c r="S38" s="171"/>
      <c r="T38" s="172">
        <v>5.4588999999999999E-2</v>
      </c>
      <c r="U38" s="173"/>
      <c r="V38" s="170">
        <v>7.7298000000000006E-2</v>
      </c>
      <c r="W38" s="171"/>
      <c r="X38" s="170">
        <v>4.8653000000000002E-2</v>
      </c>
      <c r="Z38" s="135">
        <v>8.4433999999999995E-2</v>
      </c>
      <c r="AA38" s="173"/>
      <c r="AB38" s="136">
        <v>6.2355000000000001E-2</v>
      </c>
    </row>
    <row r="39" spans="1:28" x14ac:dyDescent="0.25">
      <c r="A39" s="167" t="s">
        <v>181</v>
      </c>
      <c r="B39" s="129">
        <v>52</v>
      </c>
      <c r="C39" s="168" t="s">
        <v>136</v>
      </c>
      <c r="D39" s="195"/>
      <c r="E39" s="170">
        <v>1.1572690000000001</v>
      </c>
      <c r="F39" s="171"/>
      <c r="G39" s="172">
        <v>0.63844900000000004</v>
      </c>
      <c r="H39" s="173"/>
      <c r="I39" s="170">
        <v>0.80606199999999995</v>
      </c>
      <c r="J39" s="171"/>
      <c r="K39" s="172">
        <v>0.5837</v>
      </c>
      <c r="L39" s="173"/>
      <c r="M39" s="135">
        <v>0.78064699999999998</v>
      </c>
      <c r="N39" s="173"/>
      <c r="O39" s="136">
        <v>0.63812800000000003</v>
      </c>
      <c r="P39" s="271"/>
      <c r="Q39" s="195"/>
      <c r="R39" s="170">
        <v>0.995444</v>
      </c>
      <c r="S39" s="171"/>
      <c r="T39" s="172">
        <v>0.518455</v>
      </c>
      <c r="U39" s="173"/>
      <c r="V39" s="170">
        <v>0.78741000000000005</v>
      </c>
      <c r="W39" s="171"/>
      <c r="X39" s="170">
        <v>0.495614</v>
      </c>
      <c r="Z39" s="135">
        <v>0.77903500000000003</v>
      </c>
      <c r="AA39" s="173"/>
      <c r="AB39" s="136">
        <v>0.57532499999999998</v>
      </c>
    </row>
    <row r="40" spans="1:28" x14ac:dyDescent="0.25">
      <c r="A40" s="167" t="s">
        <v>182</v>
      </c>
      <c r="B40" s="129">
        <v>53</v>
      </c>
      <c r="C40" s="168" t="s">
        <v>136</v>
      </c>
      <c r="D40" s="195"/>
      <c r="E40" s="170">
        <v>0.71930799999999995</v>
      </c>
      <c r="F40" s="171"/>
      <c r="G40" s="172">
        <v>0.39683200000000002</v>
      </c>
      <c r="H40" s="173"/>
      <c r="I40" s="170">
        <v>0.24293999999999999</v>
      </c>
      <c r="J40" s="171"/>
      <c r="K40" s="172">
        <v>0.175922</v>
      </c>
      <c r="L40" s="173"/>
      <c r="M40" s="135">
        <v>0.35050599999999998</v>
      </c>
      <c r="N40" s="173"/>
      <c r="O40" s="136">
        <v>0.28651599999999999</v>
      </c>
      <c r="P40" s="271"/>
      <c r="Q40" s="195"/>
      <c r="R40" s="170">
        <v>0.43034899999999998</v>
      </c>
      <c r="S40" s="171"/>
      <c r="T40" s="172">
        <v>0.224138</v>
      </c>
      <c r="U40" s="173"/>
      <c r="V40" s="170">
        <v>0.211312</v>
      </c>
      <c r="W40" s="171"/>
      <c r="X40" s="170">
        <v>0.13300500000000001</v>
      </c>
      <c r="Z40" s="135">
        <v>0.219556</v>
      </c>
      <c r="AA40" s="173"/>
      <c r="AB40" s="136">
        <v>0.16214400000000001</v>
      </c>
    </row>
    <row r="41" spans="1:28" x14ac:dyDescent="0.25">
      <c r="A41" s="167" t="s">
        <v>183</v>
      </c>
      <c r="B41" s="129">
        <v>55</v>
      </c>
      <c r="C41" s="168" t="s">
        <v>136</v>
      </c>
      <c r="E41" s="170">
        <v>0.233346</v>
      </c>
      <c r="F41" s="171"/>
      <c r="G41" s="172">
        <v>0.12873399999999999</v>
      </c>
      <c r="H41" s="173"/>
      <c r="I41" s="170">
        <v>5.4205999999999997E-2</v>
      </c>
      <c r="J41" s="171"/>
      <c r="K41" s="172">
        <v>3.9253000000000003E-2</v>
      </c>
      <c r="L41" s="173"/>
      <c r="M41" s="135" t="s">
        <v>136</v>
      </c>
      <c r="N41" s="173"/>
      <c r="O41" s="136" t="s">
        <v>136</v>
      </c>
      <c r="P41" s="310"/>
      <c r="Q41" s="176"/>
      <c r="R41" s="170">
        <v>0.14402400000000001</v>
      </c>
      <c r="S41" s="171"/>
      <c r="T41" s="172">
        <v>7.5011999999999995E-2</v>
      </c>
      <c r="U41" s="173"/>
      <c r="V41" s="170">
        <v>3.3149999999999999E-2</v>
      </c>
      <c r="W41" s="171"/>
      <c r="X41" s="170">
        <v>2.0865000000000002E-2</v>
      </c>
      <c r="Z41" s="135" t="s">
        <v>136</v>
      </c>
      <c r="AA41" s="173"/>
      <c r="AB41" s="136" t="s">
        <v>136</v>
      </c>
    </row>
    <row r="42" spans="1:28" x14ac:dyDescent="0.25">
      <c r="A42" s="167" t="s">
        <v>184</v>
      </c>
      <c r="B42" s="129">
        <v>56</v>
      </c>
      <c r="C42" s="168" t="s">
        <v>136</v>
      </c>
      <c r="D42" s="195"/>
      <c r="E42" s="170">
        <v>0.16822799999999999</v>
      </c>
      <c r="F42" s="171"/>
      <c r="G42" s="172">
        <v>9.2809000000000003E-2</v>
      </c>
      <c r="H42" s="173"/>
      <c r="I42" s="170">
        <v>2.2530000000000001E-2</v>
      </c>
      <c r="J42" s="171"/>
      <c r="K42" s="172">
        <v>1.6315E-2</v>
      </c>
      <c r="L42" s="173"/>
      <c r="M42" s="135" t="s">
        <v>136</v>
      </c>
      <c r="N42" s="173"/>
      <c r="O42" s="136" t="s">
        <v>136</v>
      </c>
      <c r="P42" s="271"/>
      <c r="Q42" s="195"/>
      <c r="R42" s="170">
        <v>8.4841E-2</v>
      </c>
      <c r="S42" s="171"/>
      <c r="T42" s="172">
        <v>4.4187999999999998E-2</v>
      </c>
      <c r="U42" s="173"/>
      <c r="V42" s="170">
        <v>1.4612E-2</v>
      </c>
      <c r="W42" s="171"/>
      <c r="X42" s="170">
        <v>9.1970000000000003E-3</v>
      </c>
      <c r="Z42" s="135" t="s">
        <v>136</v>
      </c>
      <c r="AA42" s="173"/>
      <c r="AB42" s="136" t="s">
        <v>136</v>
      </c>
    </row>
    <row r="43" spans="1:28" x14ac:dyDescent="0.25">
      <c r="A43" s="167" t="s">
        <v>185</v>
      </c>
      <c r="B43" s="129">
        <v>61</v>
      </c>
      <c r="C43" s="168" t="s">
        <v>136</v>
      </c>
      <c r="D43" s="195"/>
      <c r="E43" s="170">
        <v>0.14444599999999999</v>
      </c>
      <c r="F43" s="171"/>
      <c r="G43" s="172">
        <v>7.9688999999999996E-2</v>
      </c>
      <c r="H43" s="173"/>
      <c r="I43" s="170">
        <v>4.8431000000000002E-2</v>
      </c>
      <c r="J43" s="171"/>
      <c r="K43" s="172">
        <v>3.5070999999999998E-2</v>
      </c>
      <c r="L43" s="173"/>
      <c r="M43" s="135" t="s">
        <v>136</v>
      </c>
      <c r="N43" s="173"/>
      <c r="O43" s="136" t="s">
        <v>136</v>
      </c>
      <c r="P43" s="271"/>
      <c r="Q43" s="195"/>
      <c r="R43" s="170">
        <v>1.1009E-2</v>
      </c>
      <c r="S43" s="171"/>
      <c r="T43" s="172">
        <v>5.7340000000000004E-3</v>
      </c>
      <c r="U43" s="173"/>
      <c r="V43" s="170">
        <v>3.959E-2</v>
      </c>
      <c r="W43" s="171"/>
      <c r="X43" s="170">
        <v>2.4919E-2</v>
      </c>
      <c r="Z43" s="135" t="s">
        <v>136</v>
      </c>
      <c r="AA43" s="173"/>
      <c r="AB43" s="136" t="s">
        <v>136</v>
      </c>
    </row>
    <row r="44" spans="1:28" x14ac:dyDescent="0.25">
      <c r="A44" s="167" t="s">
        <v>186</v>
      </c>
      <c r="B44" s="129">
        <v>62</v>
      </c>
      <c r="C44" s="168" t="s">
        <v>136</v>
      </c>
      <c r="D44" s="195"/>
      <c r="E44" s="170">
        <v>0.70197200000000004</v>
      </c>
      <c r="F44" s="171"/>
      <c r="G44" s="172">
        <v>0.387268</v>
      </c>
      <c r="H44" s="173"/>
      <c r="I44" s="170">
        <v>1.6333979999999999</v>
      </c>
      <c r="J44" s="171"/>
      <c r="K44" s="172">
        <v>1.182804</v>
      </c>
      <c r="L44" s="173"/>
      <c r="M44" s="135">
        <v>1.4649220000000001</v>
      </c>
      <c r="N44" s="173"/>
      <c r="O44" s="136">
        <v>1.197478</v>
      </c>
      <c r="P44" s="271"/>
      <c r="Q44" s="195"/>
      <c r="R44" s="170">
        <v>2.3410259999999998</v>
      </c>
      <c r="S44" s="171"/>
      <c r="T44" s="172">
        <v>1.219271</v>
      </c>
      <c r="U44" s="173"/>
      <c r="V44" s="170">
        <v>1.103062</v>
      </c>
      <c r="W44" s="171"/>
      <c r="X44" s="170">
        <v>0.69429300000000005</v>
      </c>
      <c r="Z44" s="135">
        <v>0.94822700000000004</v>
      </c>
      <c r="AA44" s="173"/>
      <c r="AB44" s="136">
        <v>0.70027399999999995</v>
      </c>
    </row>
    <row r="45" spans="1:28" x14ac:dyDescent="0.25">
      <c r="A45" s="167" t="s">
        <v>187</v>
      </c>
      <c r="B45" s="129">
        <v>64</v>
      </c>
      <c r="C45" s="168" t="s">
        <v>136</v>
      </c>
      <c r="D45" s="195"/>
      <c r="E45" s="170">
        <v>1.360242</v>
      </c>
      <c r="F45" s="171"/>
      <c r="G45" s="172">
        <v>0.75042600000000004</v>
      </c>
      <c r="H45" s="173"/>
      <c r="I45" s="170">
        <v>0.221966</v>
      </c>
      <c r="J45" s="171"/>
      <c r="K45" s="172">
        <v>0.16073399999999999</v>
      </c>
      <c r="L45" s="173"/>
      <c r="M45" s="135">
        <v>0.22322900000000001</v>
      </c>
      <c r="N45" s="173"/>
      <c r="O45" s="136">
        <v>0.182475</v>
      </c>
      <c r="P45" s="271"/>
      <c r="Q45" s="195"/>
      <c r="R45" s="170">
        <v>0.66325100000000003</v>
      </c>
      <c r="S45" s="171"/>
      <c r="T45" s="172">
        <v>0.345439</v>
      </c>
      <c r="U45" s="173"/>
      <c r="V45" s="170">
        <v>0.69018299999999999</v>
      </c>
      <c r="W45" s="171"/>
      <c r="X45" s="170">
        <v>0.434417</v>
      </c>
      <c r="Z45" s="135">
        <v>0.67928999999999995</v>
      </c>
      <c r="AA45" s="173"/>
      <c r="AB45" s="136">
        <v>0.50166200000000005</v>
      </c>
    </row>
    <row r="46" spans="1:28" x14ac:dyDescent="0.25">
      <c r="A46" s="167" t="s">
        <v>188</v>
      </c>
      <c r="B46" s="129">
        <v>65</v>
      </c>
      <c r="C46" s="168" t="s">
        <v>136</v>
      </c>
      <c r="D46" s="195"/>
      <c r="E46" s="170">
        <v>0.803203</v>
      </c>
      <c r="F46" s="171"/>
      <c r="G46" s="172">
        <v>0.44311600000000001</v>
      </c>
      <c r="H46" s="173"/>
      <c r="I46" s="170">
        <v>0.48630800000000002</v>
      </c>
      <c r="J46" s="171"/>
      <c r="K46" s="172">
        <v>0.35215400000000002</v>
      </c>
      <c r="L46" s="173"/>
      <c r="M46" s="135">
        <v>0.485323</v>
      </c>
      <c r="N46" s="173"/>
      <c r="O46" s="136">
        <v>0.39672000000000002</v>
      </c>
      <c r="P46" s="271"/>
      <c r="Q46" s="195"/>
      <c r="R46" s="170">
        <v>1.0321370000000001</v>
      </c>
      <c r="S46" s="171"/>
      <c r="T46" s="172">
        <v>0.53756499999999996</v>
      </c>
      <c r="U46" s="173"/>
      <c r="V46" s="170">
        <v>1.093796</v>
      </c>
      <c r="W46" s="171"/>
      <c r="X46" s="170">
        <v>0.68846099999999999</v>
      </c>
      <c r="Z46" s="135">
        <v>1.0880570000000001</v>
      </c>
      <c r="AA46" s="173"/>
      <c r="AB46" s="136">
        <v>0.80354000000000003</v>
      </c>
    </row>
    <row r="47" spans="1:28" x14ac:dyDescent="0.25">
      <c r="A47" s="167" t="s">
        <v>189</v>
      </c>
      <c r="B47" s="129">
        <v>66</v>
      </c>
      <c r="C47" s="168" t="s">
        <v>136</v>
      </c>
      <c r="E47" s="170">
        <v>0.12442400000000001</v>
      </c>
      <c r="F47" s="171"/>
      <c r="G47" s="172">
        <v>6.8642999999999996E-2</v>
      </c>
      <c r="H47" s="173"/>
      <c r="I47" s="170">
        <v>1.3278E-2</v>
      </c>
      <c r="J47" s="171"/>
      <c r="K47" s="172">
        <v>9.6150000000000003E-3</v>
      </c>
      <c r="L47" s="173"/>
      <c r="M47" s="135" t="s">
        <v>136</v>
      </c>
      <c r="N47" s="173"/>
      <c r="O47" s="136" t="s">
        <v>136</v>
      </c>
      <c r="P47" s="310"/>
      <c r="Q47" s="176"/>
      <c r="R47" s="170">
        <v>0.17480699999999999</v>
      </c>
      <c r="S47" s="171"/>
      <c r="T47" s="172">
        <v>9.1044E-2</v>
      </c>
      <c r="U47" s="173"/>
      <c r="V47" s="170">
        <v>1.8328000000000001E-2</v>
      </c>
      <c r="W47" s="171"/>
      <c r="X47" s="170">
        <v>1.1535999999999999E-2</v>
      </c>
      <c r="Z47" s="135" t="s">
        <v>136</v>
      </c>
      <c r="AA47" s="173"/>
      <c r="AB47" s="136" t="s">
        <v>136</v>
      </c>
    </row>
    <row r="48" spans="1:28" x14ac:dyDescent="0.25">
      <c r="A48" s="167" t="s">
        <v>190</v>
      </c>
      <c r="B48" s="129">
        <v>67</v>
      </c>
      <c r="C48" s="168" t="s">
        <v>136</v>
      </c>
      <c r="D48" s="195"/>
      <c r="E48" s="170">
        <v>2.0608999999999999E-2</v>
      </c>
      <c r="F48" s="171"/>
      <c r="G48" s="172">
        <v>1.137E-2</v>
      </c>
      <c r="H48" s="173"/>
      <c r="I48" s="170">
        <v>7.2659999999999999E-3</v>
      </c>
      <c r="J48" s="171"/>
      <c r="K48" s="172">
        <v>5.2620000000000002E-3</v>
      </c>
      <c r="L48" s="173"/>
      <c r="M48" s="135" t="s">
        <v>136</v>
      </c>
      <c r="N48" s="173"/>
      <c r="O48" s="136" t="s">
        <v>136</v>
      </c>
      <c r="P48" s="271"/>
      <c r="Q48" s="195"/>
      <c r="R48" s="170">
        <v>1.2151E-2</v>
      </c>
      <c r="S48" s="171"/>
      <c r="T48" s="172">
        <v>6.3290000000000004E-3</v>
      </c>
      <c r="U48" s="173"/>
      <c r="V48" s="170">
        <v>7.5900000000000002E-4</v>
      </c>
      <c r="W48" s="171"/>
      <c r="X48" s="170">
        <v>4.7800000000000002E-4</v>
      </c>
      <c r="Z48" s="135" t="s">
        <v>136</v>
      </c>
      <c r="AA48" s="173"/>
      <c r="AB48" s="136" t="s">
        <v>136</v>
      </c>
    </row>
    <row r="49" spans="1:28" x14ac:dyDescent="0.25">
      <c r="A49" s="167" t="s">
        <v>191</v>
      </c>
      <c r="B49" s="129">
        <v>69</v>
      </c>
      <c r="C49" s="168" t="s">
        <v>136</v>
      </c>
      <c r="E49" s="170">
        <v>2.8291E-2</v>
      </c>
      <c r="F49" s="171"/>
      <c r="G49" s="172">
        <v>1.5608E-2</v>
      </c>
      <c r="H49" s="173"/>
      <c r="I49" s="170">
        <v>1.6677000000000001E-2</v>
      </c>
      <c r="J49" s="171"/>
      <c r="K49" s="172">
        <v>1.2076E-2</v>
      </c>
      <c r="L49" s="173"/>
      <c r="M49" s="135">
        <v>1.6258999999999999E-2</v>
      </c>
      <c r="N49" s="173"/>
      <c r="O49" s="136">
        <v>1.3291000000000001E-2</v>
      </c>
      <c r="P49" s="310"/>
      <c r="Q49" s="176"/>
      <c r="R49" s="170">
        <v>6.4451999999999995E-2</v>
      </c>
      <c r="S49" s="171"/>
      <c r="T49" s="172">
        <v>3.3568000000000001E-2</v>
      </c>
      <c r="U49" s="173"/>
      <c r="V49" s="170">
        <v>9.6019999999999994E-3</v>
      </c>
      <c r="W49" s="171"/>
      <c r="X49" s="170">
        <v>6.0439999999999999E-3</v>
      </c>
      <c r="Z49" s="135">
        <v>9.8890000000000002E-3</v>
      </c>
      <c r="AA49" s="173"/>
      <c r="AB49" s="136">
        <v>7.3029999999999996E-3</v>
      </c>
    </row>
    <row r="50" spans="1:28" x14ac:dyDescent="0.25">
      <c r="A50" s="167" t="s">
        <v>192</v>
      </c>
      <c r="B50" s="129">
        <v>71</v>
      </c>
      <c r="C50" s="168" t="s">
        <v>136</v>
      </c>
      <c r="E50" s="170">
        <v>1.7319000000000001E-2</v>
      </c>
      <c r="F50" s="171"/>
      <c r="G50" s="172">
        <v>9.5549999999999993E-3</v>
      </c>
      <c r="H50" s="173"/>
      <c r="I50" s="170">
        <v>5.5199999999999997E-4</v>
      </c>
      <c r="J50" s="171"/>
      <c r="K50" s="172">
        <v>4.0000000000000002E-4</v>
      </c>
      <c r="L50" s="173"/>
      <c r="M50" s="135" t="s">
        <v>136</v>
      </c>
      <c r="N50" s="173"/>
      <c r="O50" s="136" t="s">
        <v>136</v>
      </c>
      <c r="P50" s="310"/>
      <c r="Q50" s="176"/>
      <c r="R50" s="170">
        <v>7.5495000000000007E-2</v>
      </c>
      <c r="S50" s="171"/>
      <c r="T50" s="172">
        <v>3.9320000000000001E-2</v>
      </c>
      <c r="U50" s="173"/>
      <c r="V50" s="170">
        <v>2.3344E-2</v>
      </c>
      <c r="W50" s="171"/>
      <c r="X50" s="170">
        <v>1.4692999999999999E-2</v>
      </c>
      <c r="Z50" s="135" t="s">
        <v>136</v>
      </c>
      <c r="AA50" s="173"/>
      <c r="AB50" s="136" t="s">
        <v>136</v>
      </c>
    </row>
    <row r="51" spans="1:28" x14ac:dyDescent="0.25">
      <c r="A51" s="167" t="s">
        <v>193</v>
      </c>
      <c r="B51" s="129">
        <v>72</v>
      </c>
      <c r="C51" s="168" t="s">
        <v>136</v>
      </c>
      <c r="E51" s="170">
        <v>7.4229890000000003</v>
      </c>
      <c r="F51" s="171"/>
      <c r="G51" s="172">
        <v>4.0951570000000004</v>
      </c>
      <c r="H51" s="173"/>
      <c r="I51" s="170">
        <v>2.897478</v>
      </c>
      <c r="J51" s="171"/>
      <c r="K51" s="172">
        <v>2.0981719999999999</v>
      </c>
      <c r="L51" s="173"/>
      <c r="M51" s="135">
        <v>2.8620489999999998</v>
      </c>
      <c r="N51" s="173"/>
      <c r="O51" s="136">
        <v>2.3395380000000001</v>
      </c>
      <c r="P51" s="310"/>
      <c r="Q51" s="176"/>
      <c r="R51" s="170">
        <v>4.5161300000000004</v>
      </c>
      <c r="S51" s="171"/>
      <c r="T51" s="172">
        <v>2.3521239999999999</v>
      </c>
      <c r="U51" s="173"/>
      <c r="V51" s="170">
        <v>4.702528</v>
      </c>
      <c r="W51" s="171"/>
      <c r="X51" s="170">
        <v>2.9598810000000002</v>
      </c>
      <c r="Z51" s="135">
        <v>4.6720499999999996</v>
      </c>
      <c r="AA51" s="173"/>
      <c r="AB51" s="136">
        <v>3.4503520000000001</v>
      </c>
    </row>
    <row r="52" spans="1:28" x14ac:dyDescent="0.25">
      <c r="A52" s="167" t="s">
        <v>194</v>
      </c>
      <c r="B52" s="129">
        <v>73</v>
      </c>
      <c r="C52" s="168" t="s">
        <v>136</v>
      </c>
      <c r="D52" s="195"/>
      <c r="E52" s="170">
        <v>2.7186999999999999E-2</v>
      </c>
      <c r="F52" s="171"/>
      <c r="G52" s="172">
        <v>1.4999E-2</v>
      </c>
      <c r="H52" s="173"/>
      <c r="I52" s="170">
        <v>1.2685E-2</v>
      </c>
      <c r="J52" s="171"/>
      <c r="K52" s="172">
        <v>9.1859999999999997E-3</v>
      </c>
      <c r="L52" s="173"/>
      <c r="M52" s="135">
        <v>1.1958999999999999E-2</v>
      </c>
      <c r="N52" s="173"/>
      <c r="O52" s="136">
        <v>9.776E-3</v>
      </c>
      <c r="P52" s="271"/>
      <c r="Q52" s="195"/>
      <c r="R52" s="170">
        <v>8.5145999999999999E-2</v>
      </c>
      <c r="S52" s="171"/>
      <c r="T52" s="172">
        <v>4.4345999999999997E-2</v>
      </c>
      <c r="U52" s="173"/>
      <c r="V52" s="170">
        <v>2.6235999999999999E-2</v>
      </c>
      <c r="W52" s="171"/>
      <c r="X52" s="170">
        <v>1.6514000000000001E-2</v>
      </c>
      <c r="Z52" s="135">
        <v>2.4521999999999999E-2</v>
      </c>
      <c r="AA52" s="173"/>
      <c r="AB52" s="136">
        <v>1.8110000000000001E-2</v>
      </c>
    </row>
    <row r="53" spans="1:28" x14ac:dyDescent="0.25">
      <c r="A53" s="167" t="s">
        <v>195</v>
      </c>
      <c r="B53" s="129">
        <v>74</v>
      </c>
      <c r="C53" s="168" t="s">
        <v>136</v>
      </c>
      <c r="D53" s="195"/>
      <c r="E53" s="170">
        <v>8.9812000000000003E-2</v>
      </c>
      <c r="F53" s="171"/>
      <c r="G53" s="172">
        <v>4.9548000000000002E-2</v>
      </c>
      <c r="H53" s="173"/>
      <c r="I53" s="170">
        <v>3.1105000000000001E-2</v>
      </c>
      <c r="J53" s="171"/>
      <c r="K53" s="172">
        <v>2.2523999999999999E-2</v>
      </c>
      <c r="L53" s="173"/>
      <c r="M53" s="135">
        <v>3.0282E-2</v>
      </c>
      <c r="N53" s="173"/>
      <c r="O53" s="136">
        <v>2.4754000000000002E-2</v>
      </c>
      <c r="P53" s="271"/>
      <c r="Q53" s="195"/>
      <c r="R53" s="170">
        <v>0.16306399999999999</v>
      </c>
      <c r="S53" s="171"/>
      <c r="T53" s="172">
        <v>8.4928000000000003E-2</v>
      </c>
      <c r="U53" s="173"/>
      <c r="V53" s="170">
        <v>6.2539999999999998E-2</v>
      </c>
      <c r="W53" s="171"/>
      <c r="X53" s="170">
        <v>3.9364000000000003E-2</v>
      </c>
      <c r="Z53" s="135">
        <v>6.4267000000000005E-2</v>
      </c>
      <c r="AA53" s="173"/>
      <c r="AB53" s="136">
        <v>4.7461999999999997E-2</v>
      </c>
    </row>
    <row r="54" spans="1:28" x14ac:dyDescent="0.25">
      <c r="A54" s="167" t="s">
        <v>196</v>
      </c>
      <c r="B54" s="129">
        <v>76</v>
      </c>
      <c r="C54" s="168" t="s">
        <v>136</v>
      </c>
      <c r="D54" s="195"/>
      <c r="E54" s="170">
        <v>0.55883700000000003</v>
      </c>
      <c r="F54" s="171"/>
      <c r="G54" s="172">
        <v>0.30830200000000002</v>
      </c>
      <c r="H54" s="173"/>
      <c r="I54" s="170">
        <v>0.33937600000000001</v>
      </c>
      <c r="J54" s="171"/>
      <c r="K54" s="172">
        <v>0.245755</v>
      </c>
      <c r="L54" s="173"/>
      <c r="M54" s="135">
        <v>0.33554299999999998</v>
      </c>
      <c r="N54" s="173"/>
      <c r="O54" s="136">
        <v>0.27428399999999997</v>
      </c>
      <c r="P54" s="271"/>
      <c r="Q54" s="195"/>
      <c r="R54" s="170">
        <v>0.643895</v>
      </c>
      <c r="S54" s="171"/>
      <c r="T54" s="172">
        <v>0.33535799999999999</v>
      </c>
      <c r="U54" s="173"/>
      <c r="V54" s="170">
        <v>0.590638</v>
      </c>
      <c r="W54" s="171"/>
      <c r="X54" s="170">
        <v>0.37176100000000001</v>
      </c>
      <c r="Z54" s="135">
        <v>0.58113099999999995</v>
      </c>
      <c r="AA54" s="173"/>
      <c r="AB54" s="136">
        <v>0.42917100000000002</v>
      </c>
    </row>
    <row r="55" spans="1:28" x14ac:dyDescent="0.25">
      <c r="A55" s="167" t="s">
        <v>197</v>
      </c>
      <c r="B55" s="129">
        <v>78</v>
      </c>
      <c r="C55" s="168">
        <v>490</v>
      </c>
      <c r="D55" s="195"/>
      <c r="E55" s="170" t="s">
        <v>136</v>
      </c>
      <c r="F55" s="171"/>
      <c r="G55" s="172" t="s">
        <v>136</v>
      </c>
      <c r="H55" s="173"/>
      <c r="I55" s="170" t="s">
        <v>136</v>
      </c>
      <c r="J55" s="171"/>
      <c r="K55" s="172" t="s">
        <v>136</v>
      </c>
      <c r="L55" s="173"/>
      <c r="M55" s="135" t="s">
        <v>136</v>
      </c>
      <c r="N55" s="173"/>
      <c r="O55" s="136" t="s">
        <v>136</v>
      </c>
      <c r="P55" s="271"/>
      <c r="Q55" s="195"/>
      <c r="R55" s="170" t="s">
        <v>136</v>
      </c>
      <c r="S55" s="171"/>
      <c r="T55" s="172" t="s">
        <v>136</v>
      </c>
      <c r="U55" s="173"/>
      <c r="V55" s="170" t="s">
        <v>136</v>
      </c>
      <c r="W55" s="171"/>
      <c r="X55" s="170" t="s">
        <v>136</v>
      </c>
      <c r="Z55" s="135" t="s">
        <v>136</v>
      </c>
      <c r="AA55" s="173"/>
      <c r="AB55" s="136" t="s">
        <v>136</v>
      </c>
    </row>
    <row r="56" spans="1:28" x14ac:dyDescent="0.25">
      <c r="A56" s="167" t="s">
        <v>198</v>
      </c>
      <c r="B56" s="129">
        <v>81</v>
      </c>
      <c r="C56" s="168" t="s">
        <v>136</v>
      </c>
      <c r="E56" s="170">
        <v>4.4332000000000003E-2</v>
      </c>
      <c r="F56" s="171"/>
      <c r="G56" s="172">
        <v>2.4457E-2</v>
      </c>
      <c r="H56" s="173"/>
      <c r="I56" s="170">
        <v>1.478E-2</v>
      </c>
      <c r="J56" s="171"/>
      <c r="K56" s="172">
        <v>1.0703000000000001E-2</v>
      </c>
      <c r="L56" s="173"/>
      <c r="M56" s="135" t="s">
        <v>136</v>
      </c>
      <c r="N56" s="173"/>
      <c r="O56" s="136" t="s">
        <v>136</v>
      </c>
      <c r="P56" s="310"/>
      <c r="Q56" s="176"/>
      <c r="R56" s="170">
        <v>3.0272E-2</v>
      </c>
      <c r="S56" s="171"/>
      <c r="T56" s="172">
        <v>1.5765999999999999E-2</v>
      </c>
      <c r="U56" s="173"/>
      <c r="V56" s="170">
        <v>8.7240000000000009E-3</v>
      </c>
      <c r="W56" s="171"/>
      <c r="X56" s="170">
        <v>5.4910000000000002E-3</v>
      </c>
      <c r="Z56" s="135" t="s">
        <v>136</v>
      </c>
      <c r="AA56" s="173"/>
      <c r="AB56" s="136" t="s">
        <v>136</v>
      </c>
    </row>
    <row r="57" spans="1:28" x14ac:dyDescent="0.25">
      <c r="A57" s="167" t="s">
        <v>199</v>
      </c>
      <c r="B57" s="129">
        <v>82</v>
      </c>
      <c r="C57" s="168" t="s">
        <v>136</v>
      </c>
      <c r="D57" s="195"/>
      <c r="E57" s="170">
        <v>1.0419719999999999</v>
      </c>
      <c r="F57" s="171"/>
      <c r="G57" s="172">
        <v>0.57484100000000005</v>
      </c>
      <c r="H57" s="173"/>
      <c r="I57" s="170">
        <v>0.48979800000000001</v>
      </c>
      <c r="J57" s="171"/>
      <c r="K57" s="172">
        <v>0.35468100000000002</v>
      </c>
      <c r="L57" s="173"/>
      <c r="M57" s="135">
        <v>0.49209599999999998</v>
      </c>
      <c r="N57" s="173"/>
      <c r="O57" s="136">
        <v>0.402256</v>
      </c>
      <c r="P57" s="271"/>
      <c r="Q57" s="195"/>
      <c r="R57" s="170">
        <v>1.040189</v>
      </c>
      <c r="S57" s="171"/>
      <c r="T57" s="172">
        <v>0.54175899999999999</v>
      </c>
      <c r="U57" s="173"/>
      <c r="V57" s="170">
        <v>1.1440779999999999</v>
      </c>
      <c r="W57" s="171"/>
      <c r="X57" s="170">
        <v>0.720109</v>
      </c>
      <c r="Z57" s="135">
        <v>1.1462190000000001</v>
      </c>
      <c r="AA57" s="173"/>
      <c r="AB57" s="136">
        <v>0.84649300000000005</v>
      </c>
    </row>
    <row r="58" spans="1:28" x14ac:dyDescent="0.25">
      <c r="A58" s="167" t="s">
        <v>200</v>
      </c>
      <c r="B58" s="129">
        <v>86</v>
      </c>
      <c r="C58" s="168" t="s">
        <v>136</v>
      </c>
      <c r="D58" s="195"/>
      <c r="E58" s="170">
        <v>2.6710820000000002</v>
      </c>
      <c r="F58" s="171"/>
      <c r="G58" s="172">
        <v>1.473598</v>
      </c>
      <c r="H58" s="173"/>
      <c r="I58" s="170">
        <v>1.064092</v>
      </c>
      <c r="J58" s="171"/>
      <c r="K58" s="172">
        <v>0.77054900000000004</v>
      </c>
      <c r="L58" s="173"/>
      <c r="M58" s="135">
        <v>1.0450109999999999</v>
      </c>
      <c r="N58" s="173"/>
      <c r="O58" s="136">
        <v>0.85422799999999999</v>
      </c>
      <c r="P58" s="271"/>
      <c r="Q58" s="195"/>
      <c r="R58" s="170">
        <v>1.7233510000000001</v>
      </c>
      <c r="S58" s="171"/>
      <c r="T58" s="172">
        <v>0.89756899999999995</v>
      </c>
      <c r="U58" s="173"/>
      <c r="V58" s="170">
        <v>1.95557</v>
      </c>
      <c r="W58" s="171"/>
      <c r="X58" s="170">
        <v>1.2308809999999999</v>
      </c>
      <c r="Z58" s="135">
        <v>1.9429449999999999</v>
      </c>
      <c r="AA58" s="173"/>
      <c r="AB58" s="136">
        <v>1.4348829999999999</v>
      </c>
    </row>
    <row r="59" spans="1:28" x14ac:dyDescent="0.25">
      <c r="A59" s="167" t="s">
        <v>201</v>
      </c>
      <c r="B59" s="129">
        <v>88</v>
      </c>
      <c r="C59" s="168" t="s">
        <v>136</v>
      </c>
      <c r="D59" s="195"/>
      <c r="E59" s="170">
        <v>2.0692689999999998</v>
      </c>
      <c r="F59" s="171"/>
      <c r="G59" s="172">
        <v>1.141586</v>
      </c>
      <c r="H59" s="173"/>
      <c r="I59" s="170">
        <v>1.4265129999999999</v>
      </c>
      <c r="J59" s="171"/>
      <c r="K59" s="172">
        <v>1.032991</v>
      </c>
      <c r="L59" s="173"/>
      <c r="M59" s="135">
        <v>1.333701</v>
      </c>
      <c r="N59" s="173"/>
      <c r="O59" s="136">
        <v>1.090214</v>
      </c>
      <c r="P59" s="271"/>
      <c r="Q59" s="195"/>
      <c r="R59" s="170">
        <v>2.1429740000000002</v>
      </c>
      <c r="S59" s="171"/>
      <c r="T59" s="172">
        <v>1.11612</v>
      </c>
      <c r="U59" s="173"/>
      <c r="V59" s="170">
        <v>1.62931</v>
      </c>
      <c r="W59" s="171"/>
      <c r="X59" s="170">
        <v>1.0255259999999999</v>
      </c>
      <c r="Z59" s="135">
        <v>1.4651700000000001</v>
      </c>
      <c r="AA59" s="173"/>
      <c r="AB59" s="136">
        <v>1.0820419999999999</v>
      </c>
    </row>
    <row r="60" spans="1:28" x14ac:dyDescent="0.25">
      <c r="A60" s="167" t="s">
        <v>202</v>
      </c>
      <c r="B60" s="129">
        <v>89</v>
      </c>
      <c r="C60" s="168" t="s">
        <v>136</v>
      </c>
      <c r="E60" s="170">
        <v>9.5299999999999996E-2</v>
      </c>
      <c r="F60" s="171"/>
      <c r="G60" s="172">
        <v>5.2575999999999998E-2</v>
      </c>
      <c r="H60" s="173"/>
      <c r="I60" s="170">
        <v>1.2670000000000001E-2</v>
      </c>
      <c r="J60" s="171"/>
      <c r="K60" s="172">
        <v>9.1750000000000009E-3</v>
      </c>
      <c r="L60" s="173"/>
      <c r="M60" s="135" t="s">
        <v>136</v>
      </c>
      <c r="N60" s="173"/>
      <c r="O60" s="136" t="s">
        <v>136</v>
      </c>
      <c r="P60" s="310"/>
      <c r="Q60" s="176"/>
      <c r="R60" s="170">
        <v>9.9322999999999995E-2</v>
      </c>
      <c r="S60" s="171"/>
      <c r="T60" s="172">
        <v>5.1729999999999998E-2</v>
      </c>
      <c r="U60" s="173"/>
      <c r="V60" s="170">
        <v>4.3159999999999997E-2</v>
      </c>
      <c r="W60" s="171"/>
      <c r="X60" s="170">
        <v>2.7165999999999999E-2</v>
      </c>
      <c r="Z60" s="135" t="s">
        <v>136</v>
      </c>
      <c r="AA60" s="173"/>
      <c r="AB60" s="136" t="s">
        <v>136</v>
      </c>
    </row>
    <row r="61" spans="1:28" x14ac:dyDescent="0.25">
      <c r="A61" s="167" t="s">
        <v>203</v>
      </c>
      <c r="B61" s="129">
        <v>92</v>
      </c>
      <c r="C61" s="168" t="s">
        <v>136</v>
      </c>
      <c r="E61" s="170">
        <v>0.39384999999999998</v>
      </c>
      <c r="F61" s="171"/>
      <c r="G61" s="172">
        <v>0.217281</v>
      </c>
      <c r="H61" s="173"/>
      <c r="I61" s="170">
        <v>0.22160099999999999</v>
      </c>
      <c r="J61" s="171"/>
      <c r="K61" s="172">
        <v>0.16047</v>
      </c>
      <c r="L61" s="173"/>
      <c r="M61" s="135">
        <v>0.217477</v>
      </c>
      <c r="N61" s="173"/>
      <c r="O61" s="136">
        <v>0.17777299999999999</v>
      </c>
      <c r="P61" s="310"/>
      <c r="Q61" s="176"/>
      <c r="R61" s="170">
        <v>0.28460400000000002</v>
      </c>
      <c r="S61" s="171"/>
      <c r="T61" s="172">
        <v>0.14823</v>
      </c>
      <c r="U61" s="173"/>
      <c r="V61" s="170">
        <v>0.165018</v>
      </c>
      <c r="W61" s="171"/>
      <c r="X61" s="170">
        <v>0.103866</v>
      </c>
      <c r="Z61" s="135">
        <v>0.16661999999999999</v>
      </c>
      <c r="AA61" s="173"/>
      <c r="AB61" s="136">
        <v>0.12305000000000001</v>
      </c>
    </row>
    <row r="62" spans="1:28" x14ac:dyDescent="0.25">
      <c r="A62" s="167" t="s">
        <v>204</v>
      </c>
      <c r="B62" s="129">
        <v>93</v>
      </c>
      <c r="C62" s="168" t="s">
        <v>136</v>
      </c>
      <c r="D62" s="195"/>
      <c r="E62" s="170">
        <v>1.955203</v>
      </c>
      <c r="F62" s="171"/>
      <c r="G62" s="172">
        <v>1.078657</v>
      </c>
      <c r="H62" s="173"/>
      <c r="I62" s="170">
        <v>0.70601800000000003</v>
      </c>
      <c r="J62" s="171"/>
      <c r="K62" s="172">
        <v>0.51125399999999999</v>
      </c>
      <c r="L62" s="173"/>
      <c r="M62" s="135">
        <v>0.70962000000000003</v>
      </c>
      <c r="N62" s="173"/>
      <c r="O62" s="136">
        <v>0.58006800000000003</v>
      </c>
      <c r="P62" s="271"/>
      <c r="Q62" s="195"/>
      <c r="R62" s="170">
        <v>1.062851</v>
      </c>
      <c r="S62" s="171"/>
      <c r="T62" s="172">
        <v>0.553562</v>
      </c>
      <c r="U62" s="173"/>
      <c r="V62" s="170">
        <v>0.99472300000000002</v>
      </c>
      <c r="W62" s="171"/>
      <c r="X62" s="170">
        <v>0.62610200000000005</v>
      </c>
      <c r="Z62" s="135">
        <v>1.0172159999999999</v>
      </c>
      <c r="AA62" s="173"/>
      <c r="AB62" s="136">
        <v>0.75122299999999997</v>
      </c>
    </row>
    <row r="63" spans="1:28" x14ac:dyDescent="0.25">
      <c r="A63" s="167" t="s">
        <v>205</v>
      </c>
      <c r="B63" s="129">
        <v>94</v>
      </c>
      <c r="C63" s="168" t="s">
        <v>136</v>
      </c>
      <c r="D63" s="195"/>
      <c r="E63" s="170">
        <v>9.7611000000000003E-2</v>
      </c>
      <c r="F63" s="171"/>
      <c r="G63" s="172">
        <v>5.3851000000000003E-2</v>
      </c>
      <c r="H63" s="173"/>
      <c r="I63" s="170">
        <v>3.4512000000000001E-2</v>
      </c>
      <c r="J63" s="171"/>
      <c r="K63" s="172">
        <v>2.4990999999999999E-2</v>
      </c>
      <c r="L63" s="173"/>
      <c r="M63" s="135" t="s">
        <v>136</v>
      </c>
      <c r="N63" s="173"/>
      <c r="O63" s="136" t="s">
        <v>136</v>
      </c>
      <c r="P63" s="271"/>
      <c r="Q63" s="195"/>
      <c r="R63" s="170">
        <v>2.7549000000000001E-2</v>
      </c>
      <c r="S63" s="171"/>
      <c r="T63" s="172">
        <v>1.4348E-2</v>
      </c>
      <c r="U63" s="173"/>
      <c r="V63" s="170">
        <v>1.6320000000000001E-2</v>
      </c>
      <c r="W63" s="171"/>
      <c r="X63" s="170">
        <v>1.0272E-2</v>
      </c>
      <c r="Z63" s="135" t="s">
        <v>136</v>
      </c>
      <c r="AA63" s="173"/>
      <c r="AB63" s="136" t="s">
        <v>136</v>
      </c>
    </row>
    <row r="64" spans="1:28" x14ac:dyDescent="0.25">
      <c r="A64" s="167" t="s">
        <v>206</v>
      </c>
      <c r="B64" s="129">
        <v>96</v>
      </c>
      <c r="C64" s="168" t="s">
        <v>136</v>
      </c>
      <c r="E64" s="170">
        <v>0.57727399999999995</v>
      </c>
      <c r="F64" s="171"/>
      <c r="G64" s="172">
        <v>0.31847399999999998</v>
      </c>
      <c r="H64" s="173"/>
      <c r="I64" s="170">
        <v>0.165545</v>
      </c>
      <c r="J64" s="171"/>
      <c r="K64" s="172">
        <v>0.119877</v>
      </c>
      <c r="L64" s="173"/>
      <c r="M64" s="135">
        <v>0.16089700000000001</v>
      </c>
      <c r="N64" s="173"/>
      <c r="O64" s="136">
        <v>0.131523</v>
      </c>
      <c r="P64" s="310"/>
      <c r="Q64" s="176"/>
      <c r="R64" s="170">
        <v>0.400308</v>
      </c>
      <c r="S64" s="171"/>
      <c r="T64" s="172">
        <v>0.20849100000000001</v>
      </c>
      <c r="U64" s="173"/>
      <c r="V64" s="170">
        <v>0.148589</v>
      </c>
      <c r="W64" s="171"/>
      <c r="X64" s="170">
        <v>9.3524999999999997E-2</v>
      </c>
      <c r="Z64" s="135">
        <v>0.13056999999999999</v>
      </c>
      <c r="AA64" s="173"/>
      <c r="AB64" s="136">
        <v>9.6426999999999999E-2</v>
      </c>
    </row>
    <row r="65" spans="1:28" x14ac:dyDescent="0.25">
      <c r="A65" s="167" t="s">
        <v>207</v>
      </c>
      <c r="B65" s="129">
        <v>97</v>
      </c>
      <c r="C65" s="168" t="s">
        <v>136</v>
      </c>
      <c r="D65" s="195"/>
      <c r="E65" s="170">
        <v>0.11866</v>
      </c>
      <c r="F65" s="171"/>
      <c r="G65" s="172">
        <v>6.5462999999999993E-2</v>
      </c>
      <c r="H65" s="173"/>
      <c r="I65" s="170">
        <v>2.0199000000000002E-2</v>
      </c>
      <c r="J65" s="171"/>
      <c r="K65" s="172">
        <v>1.4626999999999999E-2</v>
      </c>
      <c r="L65" s="173"/>
      <c r="M65" s="135" t="s">
        <v>136</v>
      </c>
      <c r="N65" s="173"/>
      <c r="O65" s="136" t="s">
        <v>136</v>
      </c>
      <c r="P65" s="271"/>
      <c r="Q65" s="195"/>
      <c r="R65" s="170">
        <v>6.8885000000000002E-2</v>
      </c>
      <c r="S65" s="171"/>
      <c r="T65" s="172">
        <v>3.5876999999999999E-2</v>
      </c>
      <c r="U65" s="173"/>
      <c r="V65" s="170">
        <v>4.0771000000000002E-2</v>
      </c>
      <c r="W65" s="171"/>
      <c r="X65" s="170">
        <v>2.5662000000000001E-2</v>
      </c>
      <c r="Z65" s="135" t="s">
        <v>136</v>
      </c>
      <c r="AA65" s="173"/>
      <c r="AB65" s="136" t="s">
        <v>136</v>
      </c>
    </row>
    <row r="66" spans="1:28" x14ac:dyDescent="0.25">
      <c r="A66" s="167" t="s">
        <v>208</v>
      </c>
      <c r="B66" s="129">
        <v>101</v>
      </c>
      <c r="C66" s="168" t="s">
        <v>136</v>
      </c>
      <c r="E66" s="170">
        <v>2.2669999999999999E-3</v>
      </c>
      <c r="F66" s="171"/>
      <c r="G66" s="172">
        <v>1.2509999999999999E-3</v>
      </c>
      <c r="H66" s="173"/>
      <c r="I66" s="170">
        <v>1.2830000000000001E-3</v>
      </c>
      <c r="J66" s="171"/>
      <c r="K66" s="172">
        <v>9.2900000000000003E-4</v>
      </c>
      <c r="L66" s="173"/>
      <c r="M66" s="135" t="s">
        <v>136</v>
      </c>
      <c r="N66" s="173"/>
      <c r="O66" s="136" t="s">
        <v>136</v>
      </c>
      <c r="P66" s="310"/>
      <c r="Q66" s="176"/>
      <c r="R66" s="170">
        <v>6.4819999999999999E-3</v>
      </c>
      <c r="S66" s="171"/>
      <c r="T66" s="172">
        <v>3.3760000000000001E-3</v>
      </c>
      <c r="U66" s="173"/>
      <c r="V66" s="170">
        <v>2.2952E-2</v>
      </c>
      <c r="W66" s="171"/>
      <c r="X66" s="170">
        <v>1.4447E-2</v>
      </c>
      <c r="Z66" s="135" t="s">
        <v>136</v>
      </c>
      <c r="AA66" s="173"/>
      <c r="AB66" s="136" t="s">
        <v>136</v>
      </c>
    </row>
    <row r="67" spans="1:28" x14ac:dyDescent="0.25">
      <c r="A67" s="167" t="s">
        <v>209</v>
      </c>
      <c r="B67" s="129">
        <v>103</v>
      </c>
      <c r="C67" s="168" t="s">
        <v>136</v>
      </c>
      <c r="D67" s="195"/>
      <c r="E67" s="170">
        <v>7.2499999999999995E-4</v>
      </c>
      <c r="F67" s="171"/>
      <c r="G67" s="172">
        <v>4.0000000000000002E-4</v>
      </c>
      <c r="H67" s="173"/>
      <c r="I67" s="170">
        <v>2.9849999999999998E-3</v>
      </c>
      <c r="J67" s="171"/>
      <c r="K67" s="172">
        <v>2.1619999999999999E-3</v>
      </c>
      <c r="L67" s="173"/>
      <c r="M67" s="135" t="s">
        <v>136</v>
      </c>
      <c r="N67" s="173"/>
      <c r="O67" s="136" t="s">
        <v>136</v>
      </c>
      <c r="P67" s="271"/>
      <c r="Q67" s="195"/>
      <c r="R67" s="170">
        <v>5.8233E-2</v>
      </c>
      <c r="S67" s="171"/>
      <c r="T67" s="172">
        <v>3.0328999999999998E-2</v>
      </c>
      <c r="U67" s="173"/>
      <c r="V67" s="170">
        <v>5.9360000000000003E-3</v>
      </c>
      <c r="W67" s="171"/>
      <c r="X67" s="170">
        <v>3.7360000000000002E-3</v>
      </c>
      <c r="Z67" s="135" t="s">
        <v>136</v>
      </c>
      <c r="AA67" s="173"/>
      <c r="AB67" s="136" t="s">
        <v>136</v>
      </c>
    </row>
    <row r="68" spans="1:28" x14ac:dyDescent="0.25">
      <c r="A68" s="167" t="s">
        <v>210</v>
      </c>
      <c r="B68" s="129">
        <v>105</v>
      </c>
      <c r="C68" s="168" t="s">
        <v>136</v>
      </c>
      <c r="D68" s="195"/>
      <c r="E68" s="170">
        <v>1.2585000000000001E-2</v>
      </c>
      <c r="F68" s="171"/>
      <c r="G68" s="172">
        <v>6.9430000000000004E-3</v>
      </c>
      <c r="H68" s="173"/>
      <c r="I68" s="170">
        <v>1.4860999999999999E-2</v>
      </c>
      <c r="J68" s="171"/>
      <c r="K68" s="172">
        <v>1.0761E-2</v>
      </c>
      <c r="L68" s="173"/>
      <c r="M68" s="135" t="s">
        <v>136</v>
      </c>
      <c r="N68" s="173"/>
      <c r="O68" s="136" t="s">
        <v>136</v>
      </c>
      <c r="P68" s="271"/>
      <c r="Q68" s="195"/>
      <c r="R68" s="170">
        <v>5.2277999999999998E-2</v>
      </c>
      <c r="S68" s="171"/>
      <c r="T68" s="172">
        <v>2.7227999999999999E-2</v>
      </c>
      <c r="U68" s="173"/>
      <c r="V68" s="170">
        <v>3.4215000000000002E-2</v>
      </c>
      <c r="W68" s="171"/>
      <c r="X68" s="170">
        <v>2.1536E-2</v>
      </c>
      <c r="Z68" s="135" t="s">
        <v>136</v>
      </c>
      <c r="AA68" s="173"/>
      <c r="AB68" s="136" t="s">
        <v>136</v>
      </c>
    </row>
    <row r="69" spans="1:28" x14ac:dyDescent="0.25">
      <c r="A69" s="167" t="s">
        <v>211</v>
      </c>
      <c r="B69" s="129">
        <v>106</v>
      </c>
      <c r="C69" s="168" t="s">
        <v>136</v>
      </c>
      <c r="D69" s="195"/>
      <c r="E69" s="170">
        <v>0.22991900000000001</v>
      </c>
      <c r="F69" s="171"/>
      <c r="G69" s="172">
        <v>0.12684300000000001</v>
      </c>
      <c r="H69" s="173"/>
      <c r="I69" s="170">
        <v>0.158501</v>
      </c>
      <c r="J69" s="171"/>
      <c r="K69" s="172">
        <v>0.114776</v>
      </c>
      <c r="L69" s="173"/>
      <c r="M69" s="135" t="s">
        <v>136</v>
      </c>
      <c r="N69" s="173"/>
      <c r="O69" s="136" t="s">
        <v>136</v>
      </c>
      <c r="P69" s="271"/>
      <c r="Q69" s="195"/>
      <c r="R69" s="170">
        <v>0.23810799999999999</v>
      </c>
      <c r="S69" s="171"/>
      <c r="T69" s="172">
        <v>0.124013</v>
      </c>
      <c r="U69" s="173"/>
      <c r="V69" s="170">
        <v>0.181034</v>
      </c>
      <c r="W69" s="171"/>
      <c r="X69" s="170">
        <v>0.11394700000000001</v>
      </c>
      <c r="Z69" s="135" t="s">
        <v>136</v>
      </c>
      <c r="AA69" s="173"/>
      <c r="AB69" s="136" t="s">
        <v>136</v>
      </c>
    </row>
    <row r="70" spans="1:28" x14ac:dyDescent="0.25">
      <c r="A70" s="167" t="s">
        <v>650</v>
      </c>
      <c r="B70" s="129">
        <v>112</v>
      </c>
      <c r="C70" s="168" t="s">
        <v>136</v>
      </c>
      <c r="E70" s="170">
        <v>1.4862999999999999E-2</v>
      </c>
      <c r="F70" s="171"/>
      <c r="G70" s="172">
        <v>8.2000000000000007E-3</v>
      </c>
      <c r="H70" s="173"/>
      <c r="I70" s="170">
        <v>1.1320999999999999E-2</v>
      </c>
      <c r="J70" s="171"/>
      <c r="K70" s="172">
        <v>8.1980000000000004E-3</v>
      </c>
      <c r="L70" s="173"/>
      <c r="M70" s="135" t="s">
        <v>136</v>
      </c>
      <c r="N70" s="173"/>
      <c r="O70" s="136" t="s">
        <v>136</v>
      </c>
      <c r="P70" s="310"/>
      <c r="Q70" s="176"/>
      <c r="R70" s="170">
        <v>1.5748000000000002E-2</v>
      </c>
      <c r="S70" s="171"/>
      <c r="T70" s="172">
        <v>8.2019999999999992E-3</v>
      </c>
      <c r="U70" s="173"/>
      <c r="V70" s="170">
        <v>1.3025999999999999E-2</v>
      </c>
      <c r="W70" s="171"/>
      <c r="X70" s="170">
        <v>8.1989999999999997E-3</v>
      </c>
      <c r="Z70" s="135" t="s">
        <v>136</v>
      </c>
      <c r="AA70" s="173"/>
      <c r="AB70" s="136" t="s">
        <v>136</v>
      </c>
    </row>
    <row r="71" spans="1:28" x14ac:dyDescent="0.25">
      <c r="A71" s="167" t="s">
        <v>212</v>
      </c>
      <c r="B71" s="129">
        <v>119</v>
      </c>
      <c r="C71" s="168" t="s">
        <v>136</v>
      </c>
      <c r="D71" s="195"/>
      <c r="E71" s="170">
        <v>3.0969999999999999E-3</v>
      </c>
      <c r="F71" s="171"/>
      <c r="G71" s="172">
        <v>1.709E-3</v>
      </c>
      <c r="H71" s="173"/>
      <c r="I71" s="170">
        <v>1.6379999999999999E-3</v>
      </c>
      <c r="J71" s="171"/>
      <c r="K71" s="172">
        <v>1.186E-3</v>
      </c>
      <c r="L71" s="173"/>
      <c r="M71" s="135" t="s">
        <v>136</v>
      </c>
      <c r="N71" s="173"/>
      <c r="O71" s="136" t="s">
        <v>136</v>
      </c>
      <c r="P71" s="271"/>
      <c r="Q71" s="195"/>
      <c r="R71" s="170">
        <v>2.3311999999999999E-2</v>
      </c>
      <c r="S71" s="171"/>
      <c r="T71" s="172">
        <v>1.2142E-2</v>
      </c>
      <c r="U71" s="173"/>
      <c r="V71" s="170">
        <v>6.123E-3</v>
      </c>
      <c r="W71" s="171"/>
      <c r="X71" s="170">
        <v>3.8539999999999998E-3</v>
      </c>
      <c r="Z71" s="135" t="s">
        <v>136</v>
      </c>
      <c r="AA71" s="173"/>
      <c r="AB71" s="136" t="s">
        <v>136</v>
      </c>
    </row>
    <row r="72" spans="1:28" x14ac:dyDescent="0.25">
      <c r="A72" s="167" t="s">
        <v>213</v>
      </c>
      <c r="B72" s="129">
        <v>122</v>
      </c>
      <c r="C72" s="168" t="s">
        <v>136</v>
      </c>
      <c r="E72" s="170">
        <v>4.8837999999999999E-2</v>
      </c>
      <c r="F72" s="171"/>
      <c r="G72" s="172">
        <v>2.6943000000000002E-2</v>
      </c>
      <c r="H72" s="173"/>
      <c r="I72" s="170">
        <v>1.1134E-2</v>
      </c>
      <c r="J72" s="171"/>
      <c r="K72" s="172">
        <v>8.0630000000000007E-3</v>
      </c>
      <c r="L72" s="173"/>
      <c r="M72" s="135" t="s">
        <v>136</v>
      </c>
      <c r="N72" s="173"/>
      <c r="O72" s="136" t="s">
        <v>136</v>
      </c>
      <c r="P72" s="310"/>
      <c r="Q72" s="176"/>
      <c r="R72" s="170">
        <v>4.5471999999999999E-2</v>
      </c>
      <c r="S72" s="171"/>
      <c r="T72" s="172">
        <v>2.3682999999999999E-2</v>
      </c>
      <c r="U72" s="173"/>
      <c r="V72" s="170">
        <v>3.4709999999999998E-2</v>
      </c>
      <c r="W72" s="171"/>
      <c r="X72" s="170">
        <v>2.1846999999999998E-2</v>
      </c>
      <c r="Z72" s="135" t="s">
        <v>136</v>
      </c>
      <c r="AA72" s="173"/>
      <c r="AB72" s="136" t="s">
        <v>136</v>
      </c>
    </row>
    <row r="73" spans="1:28" x14ac:dyDescent="0.25">
      <c r="A73" s="167" t="s">
        <v>613</v>
      </c>
      <c r="B73" s="129">
        <v>127</v>
      </c>
      <c r="C73" s="168" t="s">
        <v>136</v>
      </c>
      <c r="D73" s="195"/>
      <c r="E73" s="170">
        <v>0.34342600000000001</v>
      </c>
      <c r="F73" s="171"/>
      <c r="G73" s="172">
        <v>0.18946299999999999</v>
      </c>
      <c r="H73" s="173"/>
      <c r="I73" s="170">
        <v>6.2857999999999997E-2</v>
      </c>
      <c r="J73" s="171"/>
      <c r="K73" s="172">
        <v>4.5518000000000003E-2</v>
      </c>
      <c r="L73" s="173"/>
      <c r="M73" s="135" t="s">
        <v>136</v>
      </c>
      <c r="N73" s="173"/>
      <c r="O73" s="136" t="s">
        <v>136</v>
      </c>
      <c r="P73" s="271"/>
      <c r="Q73" s="195"/>
      <c r="R73" s="170">
        <v>0.39298499999999997</v>
      </c>
      <c r="S73" s="171"/>
      <c r="T73" s="172">
        <v>0.204677</v>
      </c>
      <c r="U73" s="173"/>
      <c r="V73" s="170">
        <v>0.10158499999999999</v>
      </c>
      <c r="W73" s="171"/>
      <c r="X73" s="170">
        <v>6.3939999999999997E-2</v>
      </c>
      <c r="Z73" s="135" t="s">
        <v>136</v>
      </c>
      <c r="AA73" s="173"/>
      <c r="AB73" s="136" t="s">
        <v>136</v>
      </c>
    </row>
    <row r="74" spans="1:28" x14ac:dyDescent="0.25">
      <c r="A74" s="167" t="s">
        <v>214</v>
      </c>
      <c r="B74" s="129">
        <v>128</v>
      </c>
      <c r="C74" s="168" t="s">
        <v>136</v>
      </c>
      <c r="E74" s="170">
        <v>2.9694000000000002E-2</v>
      </c>
      <c r="F74" s="171"/>
      <c r="G74" s="172">
        <v>1.6382000000000001E-2</v>
      </c>
      <c r="H74" s="173"/>
      <c r="I74" s="170">
        <v>1.5E-3</v>
      </c>
      <c r="J74" s="171"/>
      <c r="K74" s="172">
        <v>1.0859999999999999E-3</v>
      </c>
      <c r="L74" s="173"/>
      <c r="M74" s="135" t="s">
        <v>136</v>
      </c>
      <c r="N74" s="173"/>
      <c r="O74" s="136" t="s">
        <v>136</v>
      </c>
      <c r="P74" s="310"/>
      <c r="Q74" s="176"/>
      <c r="R74" s="170">
        <v>8.829E-3</v>
      </c>
      <c r="S74" s="171"/>
      <c r="T74" s="172">
        <v>4.5979999999999997E-3</v>
      </c>
      <c r="U74" s="173"/>
      <c r="V74" s="170">
        <v>5.2960000000000004E-3</v>
      </c>
      <c r="W74" s="171"/>
      <c r="X74" s="170">
        <v>3.333E-3</v>
      </c>
      <c r="Z74" s="135" t="s">
        <v>136</v>
      </c>
      <c r="AA74" s="173"/>
      <c r="AB74" s="136" t="s">
        <v>136</v>
      </c>
    </row>
    <row r="75" spans="1:28" x14ac:dyDescent="0.25">
      <c r="A75" s="167" t="s">
        <v>215</v>
      </c>
      <c r="B75" s="129">
        <v>131</v>
      </c>
      <c r="C75" s="168" t="s">
        <v>136</v>
      </c>
      <c r="D75" s="195"/>
      <c r="E75" s="170">
        <v>2.5124E-2</v>
      </c>
      <c r="F75" s="171"/>
      <c r="G75" s="172">
        <v>1.3861E-2</v>
      </c>
      <c r="H75" s="173"/>
      <c r="I75" s="170">
        <v>3.8189999999999999E-3</v>
      </c>
      <c r="J75" s="171"/>
      <c r="K75" s="172">
        <v>2.7650000000000001E-3</v>
      </c>
      <c r="L75" s="173"/>
      <c r="M75" s="135" t="s">
        <v>136</v>
      </c>
      <c r="N75" s="173"/>
      <c r="O75" s="136" t="s">
        <v>136</v>
      </c>
      <c r="P75" s="271"/>
      <c r="Q75" s="195"/>
      <c r="R75" s="170">
        <v>2.5054E-2</v>
      </c>
      <c r="S75" s="171"/>
      <c r="T75" s="172">
        <v>1.3049E-2</v>
      </c>
      <c r="U75" s="173"/>
      <c r="V75" s="170">
        <v>4.7559999999999998E-3</v>
      </c>
      <c r="W75" s="171"/>
      <c r="X75" s="170">
        <v>2.9940000000000001E-3</v>
      </c>
      <c r="Z75" s="135" t="s">
        <v>136</v>
      </c>
      <c r="AA75" s="173"/>
      <c r="AB75" s="136" t="s">
        <v>136</v>
      </c>
    </row>
    <row r="76" spans="1:28" x14ac:dyDescent="0.25">
      <c r="A76" s="167" t="s">
        <v>216</v>
      </c>
      <c r="B76" s="129">
        <v>132</v>
      </c>
      <c r="C76" s="168" t="s">
        <v>136</v>
      </c>
      <c r="D76" s="195"/>
      <c r="E76" s="170">
        <v>2.9425E-2</v>
      </c>
      <c r="F76" s="171"/>
      <c r="G76" s="172">
        <v>1.6233000000000001E-2</v>
      </c>
      <c r="H76" s="173"/>
      <c r="I76" s="170">
        <v>1.933E-3</v>
      </c>
      <c r="J76" s="171"/>
      <c r="K76" s="172">
        <v>1.4E-3</v>
      </c>
      <c r="L76" s="173"/>
      <c r="M76" s="135" t="s">
        <v>136</v>
      </c>
      <c r="N76" s="173"/>
      <c r="O76" s="136" t="s">
        <v>136</v>
      </c>
      <c r="P76" s="271"/>
      <c r="Q76" s="195"/>
      <c r="R76" s="170">
        <v>1.6355999999999999E-2</v>
      </c>
      <c r="S76" s="171"/>
      <c r="T76" s="172">
        <v>8.5190000000000005E-3</v>
      </c>
      <c r="U76" s="173"/>
      <c r="V76" s="170">
        <v>4.5440000000000003E-3</v>
      </c>
      <c r="W76" s="171"/>
      <c r="X76" s="170">
        <v>2.8600000000000001E-3</v>
      </c>
      <c r="Z76" s="135" t="s">
        <v>136</v>
      </c>
      <c r="AA76" s="173"/>
      <c r="AB76" s="136" t="s">
        <v>136</v>
      </c>
    </row>
    <row r="77" spans="1:28" x14ac:dyDescent="0.25">
      <c r="A77" s="167" t="s">
        <v>217</v>
      </c>
      <c r="B77" s="129">
        <v>137</v>
      </c>
      <c r="C77" s="168" t="s">
        <v>136</v>
      </c>
      <c r="E77" s="170">
        <v>0.86941500000000005</v>
      </c>
      <c r="F77" s="171"/>
      <c r="G77" s="172">
        <v>0.47964400000000001</v>
      </c>
      <c r="H77" s="173"/>
      <c r="I77" s="170">
        <v>0.139211</v>
      </c>
      <c r="J77" s="171"/>
      <c r="K77" s="172">
        <v>0.10080799999999999</v>
      </c>
      <c r="L77" s="173"/>
      <c r="M77" s="135" t="s">
        <v>136</v>
      </c>
      <c r="N77" s="173"/>
      <c r="O77" s="136" t="s">
        <v>136</v>
      </c>
      <c r="P77" s="310"/>
      <c r="Q77" s="176"/>
      <c r="R77" s="170">
        <v>0.99523700000000004</v>
      </c>
      <c r="S77" s="171"/>
      <c r="T77" s="172">
        <v>0.518347</v>
      </c>
      <c r="U77" s="173"/>
      <c r="V77" s="170">
        <v>0.95625300000000002</v>
      </c>
      <c r="W77" s="171"/>
      <c r="X77" s="170">
        <v>0.60188799999999998</v>
      </c>
      <c r="Z77" s="135" t="s">
        <v>136</v>
      </c>
      <c r="AA77" s="173"/>
      <c r="AB77" s="136" t="s">
        <v>136</v>
      </c>
    </row>
    <row r="78" spans="1:28" x14ac:dyDescent="0.25">
      <c r="A78" s="167" t="s">
        <v>614</v>
      </c>
      <c r="B78" s="129">
        <v>138</v>
      </c>
      <c r="C78" s="168" t="s">
        <v>136</v>
      </c>
      <c r="D78" s="195"/>
      <c r="E78" s="170">
        <v>0.33227899999999999</v>
      </c>
      <c r="F78" s="171"/>
      <c r="G78" s="172">
        <v>0.183314</v>
      </c>
      <c r="H78" s="173"/>
      <c r="I78" s="170">
        <v>0.108304</v>
      </c>
      <c r="J78" s="171"/>
      <c r="K78" s="172">
        <v>7.8426999999999997E-2</v>
      </c>
      <c r="L78" s="173"/>
      <c r="M78" s="135" t="s">
        <v>136</v>
      </c>
      <c r="N78" s="173"/>
      <c r="O78" s="136" t="s">
        <v>136</v>
      </c>
      <c r="P78" s="271"/>
      <c r="Q78" s="195"/>
      <c r="R78" s="170">
        <v>0.34802300000000003</v>
      </c>
      <c r="S78" s="171"/>
      <c r="T78" s="172">
        <v>0.18126</v>
      </c>
      <c r="U78" s="173"/>
      <c r="V78" s="170">
        <v>0.12592900000000001</v>
      </c>
      <c r="W78" s="171"/>
      <c r="X78" s="170">
        <v>7.9263E-2</v>
      </c>
      <c r="Z78" s="135" t="s">
        <v>136</v>
      </c>
      <c r="AA78" s="173"/>
      <c r="AB78" s="136" t="s">
        <v>136</v>
      </c>
    </row>
    <row r="79" spans="1:28" x14ac:dyDescent="0.25">
      <c r="A79" s="167" t="s">
        <v>218</v>
      </c>
      <c r="B79" s="129">
        <v>139</v>
      </c>
      <c r="C79" s="168" t="s">
        <v>136</v>
      </c>
      <c r="D79" s="195"/>
      <c r="E79" s="170">
        <v>4.8209999999999998E-3</v>
      </c>
      <c r="F79" s="171"/>
      <c r="G79" s="172">
        <v>2.66E-3</v>
      </c>
      <c r="H79" s="173"/>
      <c r="I79" s="170">
        <v>7.3099999999999999E-4</v>
      </c>
      <c r="J79" s="171"/>
      <c r="K79" s="172">
        <v>5.2899999999999996E-4</v>
      </c>
      <c r="L79" s="173"/>
      <c r="M79" s="135" t="s">
        <v>136</v>
      </c>
      <c r="N79" s="173"/>
      <c r="O79" s="136" t="s">
        <v>136</v>
      </c>
      <c r="P79" s="271"/>
      <c r="Q79" s="195"/>
      <c r="R79" s="170">
        <v>2.941E-3</v>
      </c>
      <c r="S79" s="171"/>
      <c r="T79" s="172">
        <v>1.5319999999999999E-3</v>
      </c>
      <c r="U79" s="173"/>
      <c r="V79" s="170">
        <v>8.7500000000000002E-4</v>
      </c>
      <c r="W79" s="171"/>
      <c r="X79" s="170">
        <v>5.5099999999999995E-4</v>
      </c>
      <c r="Z79" s="135" t="s">
        <v>136</v>
      </c>
      <c r="AA79" s="173"/>
      <c r="AB79" s="136" t="s">
        <v>136</v>
      </c>
    </row>
    <row r="80" spans="1:28" x14ac:dyDescent="0.25">
      <c r="A80" s="167" t="s">
        <v>219</v>
      </c>
      <c r="B80" s="129">
        <v>142</v>
      </c>
      <c r="C80" s="168" t="s">
        <v>136</v>
      </c>
      <c r="D80" s="195"/>
      <c r="E80" s="170">
        <v>0.10426199999999999</v>
      </c>
      <c r="F80" s="171"/>
      <c r="G80" s="172">
        <v>5.7520000000000002E-2</v>
      </c>
      <c r="H80" s="173"/>
      <c r="I80" s="170">
        <v>1.6629999999999999E-2</v>
      </c>
      <c r="J80" s="171"/>
      <c r="K80" s="172">
        <v>1.2042000000000001E-2</v>
      </c>
      <c r="L80" s="173"/>
      <c r="M80" s="135" t="s">
        <v>136</v>
      </c>
      <c r="N80" s="173"/>
      <c r="O80" s="136" t="s">
        <v>136</v>
      </c>
      <c r="P80" s="271"/>
      <c r="Q80" s="195"/>
      <c r="R80" s="170">
        <v>0.28590399999999999</v>
      </c>
      <c r="S80" s="171"/>
      <c r="T80" s="172">
        <v>0.14890700000000001</v>
      </c>
      <c r="U80" s="173"/>
      <c r="V80" s="170">
        <v>3.7368999999999999E-2</v>
      </c>
      <c r="W80" s="171"/>
      <c r="X80" s="170">
        <v>2.3521E-2</v>
      </c>
      <c r="Z80" s="135" t="s">
        <v>136</v>
      </c>
      <c r="AA80" s="173"/>
      <c r="AB80" s="136" t="s">
        <v>136</v>
      </c>
    </row>
    <row r="81" spans="1:28" x14ac:dyDescent="0.25">
      <c r="A81" s="167" t="s">
        <v>220</v>
      </c>
      <c r="B81" s="129">
        <v>143</v>
      </c>
      <c r="C81" s="168" t="s">
        <v>136</v>
      </c>
      <c r="D81" s="195"/>
      <c r="E81" s="170">
        <v>1.6667000000000001E-2</v>
      </c>
      <c r="F81" s="171"/>
      <c r="G81" s="172">
        <v>9.195E-3</v>
      </c>
      <c r="H81" s="173"/>
      <c r="I81" s="170">
        <v>5.5199999999999997E-4</v>
      </c>
      <c r="J81" s="171"/>
      <c r="K81" s="172">
        <v>4.0000000000000002E-4</v>
      </c>
      <c r="L81" s="173"/>
      <c r="M81" s="135" t="s">
        <v>136</v>
      </c>
      <c r="N81" s="173"/>
      <c r="O81" s="136" t="s">
        <v>136</v>
      </c>
      <c r="P81" s="271"/>
      <c r="Q81" s="195"/>
      <c r="R81" s="170">
        <v>2.1480000000000002E-3</v>
      </c>
      <c r="S81" s="171"/>
      <c r="T81" s="172">
        <v>1.119E-3</v>
      </c>
      <c r="U81" s="173"/>
      <c r="V81" s="170">
        <v>2.8900000000000002E-3</v>
      </c>
      <c r="W81" s="171"/>
      <c r="X81" s="170">
        <v>1.8190000000000001E-3</v>
      </c>
      <c r="Z81" s="135" t="s">
        <v>136</v>
      </c>
      <c r="AA81" s="173"/>
      <c r="AB81" s="136" t="s">
        <v>136</v>
      </c>
    </row>
    <row r="82" spans="1:28" x14ac:dyDescent="0.25">
      <c r="A82" s="167" t="s">
        <v>221</v>
      </c>
      <c r="B82" s="129">
        <v>146</v>
      </c>
      <c r="C82" s="168" t="s">
        <v>136</v>
      </c>
      <c r="D82" s="195"/>
      <c r="E82" s="170">
        <v>0.93287299999999995</v>
      </c>
      <c r="F82" s="171"/>
      <c r="G82" s="172">
        <v>0.51465300000000003</v>
      </c>
      <c r="H82" s="173"/>
      <c r="I82" s="170">
        <v>0.26362999999999998</v>
      </c>
      <c r="J82" s="171"/>
      <c r="K82" s="172">
        <v>0.19090399999999999</v>
      </c>
      <c r="L82" s="173"/>
      <c r="M82" s="135" t="s">
        <v>136</v>
      </c>
      <c r="N82" s="173"/>
      <c r="O82" s="136" t="s">
        <v>136</v>
      </c>
      <c r="P82" s="271"/>
      <c r="Q82" s="195"/>
      <c r="R82" s="170">
        <v>0.95608000000000004</v>
      </c>
      <c r="S82" s="171"/>
      <c r="T82" s="172">
        <v>0.49795299999999998</v>
      </c>
      <c r="U82" s="173"/>
      <c r="V82" s="170">
        <v>0.63300800000000002</v>
      </c>
      <c r="W82" s="171"/>
      <c r="X82" s="170">
        <v>0.39843000000000001</v>
      </c>
      <c r="Z82" s="135" t="s">
        <v>136</v>
      </c>
      <c r="AA82" s="173"/>
      <c r="AB82" s="136" t="s">
        <v>136</v>
      </c>
    </row>
    <row r="83" spans="1:28" x14ac:dyDescent="0.25">
      <c r="A83" s="167" t="s">
        <v>222</v>
      </c>
      <c r="B83" s="129">
        <v>149</v>
      </c>
      <c r="C83" s="168" t="s">
        <v>136</v>
      </c>
      <c r="D83" s="195"/>
      <c r="E83" s="170">
        <v>2.2023999999999998E-2</v>
      </c>
      <c r="F83" s="171"/>
      <c r="G83" s="172">
        <v>1.2149999999999999E-2</v>
      </c>
      <c r="H83" s="173"/>
      <c r="I83" s="170">
        <v>4.2440000000000004E-3</v>
      </c>
      <c r="J83" s="171"/>
      <c r="K83" s="172">
        <v>3.0730000000000002E-3</v>
      </c>
      <c r="L83" s="173"/>
      <c r="M83" s="135" t="s">
        <v>136</v>
      </c>
      <c r="N83" s="173"/>
      <c r="O83" s="136" t="s">
        <v>136</v>
      </c>
      <c r="P83" s="271"/>
      <c r="Q83" s="195"/>
      <c r="R83" s="170">
        <v>2.5758E-2</v>
      </c>
      <c r="S83" s="171"/>
      <c r="T83" s="172">
        <v>1.3415E-2</v>
      </c>
      <c r="U83" s="173"/>
      <c r="V83" s="170">
        <v>3.0889E-2</v>
      </c>
      <c r="W83" s="171"/>
      <c r="X83" s="170">
        <v>1.9442000000000001E-2</v>
      </c>
      <c r="Z83" s="135" t="s">
        <v>136</v>
      </c>
      <c r="AA83" s="173"/>
      <c r="AB83" s="136" t="s">
        <v>136</v>
      </c>
    </row>
    <row r="84" spans="1:28" x14ac:dyDescent="0.25">
      <c r="A84" s="167" t="s">
        <v>137</v>
      </c>
      <c r="B84" s="129">
        <v>150</v>
      </c>
      <c r="C84" s="168">
        <v>157</v>
      </c>
      <c r="E84" s="170" t="s">
        <v>136</v>
      </c>
      <c r="F84" s="171"/>
      <c r="G84" s="172" t="s">
        <v>136</v>
      </c>
      <c r="H84" s="173"/>
      <c r="I84" s="170" t="s">
        <v>136</v>
      </c>
      <c r="J84" s="171"/>
      <c r="K84" s="172" t="s">
        <v>136</v>
      </c>
      <c r="L84" s="173"/>
      <c r="M84" s="135" t="s">
        <v>136</v>
      </c>
      <c r="N84" s="173"/>
      <c r="O84" s="136" t="s">
        <v>136</v>
      </c>
      <c r="P84" s="310"/>
      <c r="Q84" s="176"/>
      <c r="R84" s="170" t="s">
        <v>136</v>
      </c>
      <c r="S84" s="171"/>
      <c r="T84" s="172" t="s">
        <v>136</v>
      </c>
      <c r="U84" s="173"/>
      <c r="V84" s="170" t="s">
        <v>136</v>
      </c>
      <c r="W84" s="171"/>
      <c r="X84" s="170" t="s">
        <v>136</v>
      </c>
      <c r="Z84" s="135" t="s">
        <v>136</v>
      </c>
      <c r="AA84" s="173"/>
      <c r="AB84" s="136" t="s">
        <v>136</v>
      </c>
    </row>
    <row r="85" spans="1:28" x14ac:dyDescent="0.25">
      <c r="A85" s="167" t="s">
        <v>223</v>
      </c>
      <c r="B85" s="129">
        <v>151</v>
      </c>
      <c r="C85" s="168" t="s">
        <v>136</v>
      </c>
      <c r="E85" s="170">
        <v>1.5223580000000001</v>
      </c>
      <c r="F85" s="171"/>
      <c r="G85" s="172">
        <v>0.83986300000000003</v>
      </c>
      <c r="H85" s="173"/>
      <c r="I85" s="170">
        <v>0.20910200000000001</v>
      </c>
      <c r="J85" s="171"/>
      <c r="K85" s="172">
        <v>0.151419</v>
      </c>
      <c r="L85" s="173"/>
      <c r="M85" s="135" t="s">
        <v>136</v>
      </c>
      <c r="N85" s="173"/>
      <c r="O85" s="136" t="s">
        <v>136</v>
      </c>
      <c r="P85" s="311"/>
      <c r="Q85" s="176"/>
      <c r="R85" s="170">
        <v>1.2163250000000001</v>
      </c>
      <c r="S85" s="171"/>
      <c r="T85" s="172">
        <v>0.63349500000000003</v>
      </c>
      <c r="U85" s="173"/>
      <c r="V85" s="170">
        <v>0.32605000000000001</v>
      </c>
      <c r="W85" s="171"/>
      <c r="X85" s="170">
        <v>0.20522299999999999</v>
      </c>
      <c r="Z85" s="135" t="s">
        <v>136</v>
      </c>
      <c r="AA85" s="173"/>
      <c r="AB85" s="136" t="s">
        <v>136</v>
      </c>
    </row>
    <row r="86" spans="1:28" x14ac:dyDescent="0.25">
      <c r="A86" s="167" t="s">
        <v>453</v>
      </c>
      <c r="B86" s="129">
        <v>153</v>
      </c>
      <c r="C86" s="168" t="s">
        <v>136</v>
      </c>
      <c r="D86" s="195"/>
      <c r="E86" s="170">
        <v>0.13100000000000001</v>
      </c>
      <c r="F86" s="171"/>
      <c r="G86" s="172">
        <v>7.2271000000000002E-2</v>
      </c>
      <c r="H86" s="173"/>
      <c r="I86" s="170">
        <v>0.10614700000000001</v>
      </c>
      <c r="J86" s="171"/>
      <c r="K86" s="172">
        <v>7.6865000000000003E-2</v>
      </c>
      <c r="L86" s="173"/>
      <c r="M86" s="135" t="s">
        <v>136</v>
      </c>
      <c r="N86" s="173"/>
      <c r="O86" s="136" t="s">
        <v>136</v>
      </c>
      <c r="P86" s="271"/>
      <c r="Q86" s="195"/>
      <c r="R86" s="170">
        <v>0.41365200000000002</v>
      </c>
      <c r="S86" s="171"/>
      <c r="T86" s="172">
        <v>0.21544099999999999</v>
      </c>
      <c r="U86" s="173"/>
      <c r="V86" s="170">
        <v>0.15044099999999999</v>
      </c>
      <c r="W86" s="171"/>
      <c r="X86" s="170">
        <v>9.4690999999999997E-2</v>
      </c>
      <c r="Z86" s="135" t="s">
        <v>136</v>
      </c>
      <c r="AA86" s="173"/>
      <c r="AB86" s="136" t="s">
        <v>136</v>
      </c>
    </row>
    <row r="87" spans="1:28" x14ac:dyDescent="0.25">
      <c r="A87" s="167" t="s">
        <v>224</v>
      </c>
      <c r="B87" s="129">
        <v>154</v>
      </c>
      <c r="C87" s="168" t="s">
        <v>136</v>
      </c>
      <c r="D87" s="195"/>
      <c r="E87" s="170">
        <v>4.2059999999999997E-3</v>
      </c>
      <c r="F87" s="171"/>
      <c r="G87" s="172">
        <v>2.32E-3</v>
      </c>
      <c r="H87" s="173"/>
      <c r="I87" s="170">
        <v>1.446E-3</v>
      </c>
      <c r="J87" s="171"/>
      <c r="K87" s="172">
        <v>1.047E-3</v>
      </c>
      <c r="L87" s="173"/>
      <c r="M87" s="135" t="s">
        <v>136</v>
      </c>
      <c r="N87" s="173"/>
      <c r="O87" s="136" t="s">
        <v>136</v>
      </c>
      <c r="P87" s="271"/>
      <c r="Q87" s="195"/>
      <c r="R87" s="170">
        <v>1.1140000000000001E-2</v>
      </c>
      <c r="S87" s="171"/>
      <c r="T87" s="172">
        <v>5.8019999999999999E-3</v>
      </c>
      <c r="U87" s="173"/>
      <c r="V87" s="170">
        <v>1.554E-2</v>
      </c>
      <c r="W87" s="171"/>
      <c r="X87" s="170">
        <v>9.7809999999999998E-3</v>
      </c>
      <c r="Z87" s="135" t="s">
        <v>136</v>
      </c>
      <c r="AA87" s="173"/>
      <c r="AB87" s="136" t="s">
        <v>136</v>
      </c>
    </row>
    <row r="88" spans="1:28" x14ac:dyDescent="0.25">
      <c r="A88" s="167" t="s">
        <v>225</v>
      </c>
      <c r="B88" s="129">
        <v>155</v>
      </c>
      <c r="C88" s="168" t="s">
        <v>136</v>
      </c>
      <c r="D88" s="195"/>
      <c r="E88" s="170">
        <v>4.7779000000000002E-2</v>
      </c>
      <c r="F88" s="171"/>
      <c r="G88" s="172">
        <v>2.6359E-2</v>
      </c>
      <c r="H88" s="173"/>
      <c r="I88" s="170">
        <v>3.6289999999999998E-3</v>
      </c>
      <c r="J88" s="171"/>
      <c r="K88" s="172">
        <v>2.6280000000000001E-3</v>
      </c>
      <c r="L88" s="173"/>
      <c r="M88" s="135" t="s">
        <v>136</v>
      </c>
      <c r="N88" s="173"/>
      <c r="O88" s="136" t="s">
        <v>136</v>
      </c>
      <c r="P88" s="271"/>
      <c r="Q88" s="195"/>
      <c r="R88" s="170">
        <v>3.1593000000000003E-2</v>
      </c>
      <c r="S88" s="171"/>
      <c r="T88" s="172">
        <v>1.6455000000000001E-2</v>
      </c>
      <c r="U88" s="173"/>
      <c r="V88" s="170">
        <v>4.3699999999999998E-3</v>
      </c>
      <c r="W88" s="171"/>
      <c r="X88" s="170">
        <v>2.751E-3</v>
      </c>
      <c r="Z88" s="135" t="s">
        <v>136</v>
      </c>
      <c r="AA88" s="173"/>
      <c r="AB88" s="136" t="s">
        <v>136</v>
      </c>
    </row>
    <row r="89" spans="1:28" x14ac:dyDescent="0.25">
      <c r="A89" s="167" t="s">
        <v>226</v>
      </c>
      <c r="B89" s="129">
        <v>156</v>
      </c>
      <c r="C89" s="168" t="s">
        <v>136</v>
      </c>
      <c r="D89" s="195"/>
      <c r="E89" s="170">
        <v>6.4079999999999998E-2</v>
      </c>
      <c r="F89" s="171"/>
      <c r="G89" s="172">
        <v>3.5352000000000001E-2</v>
      </c>
      <c r="H89" s="173"/>
      <c r="I89" s="170">
        <v>1.6293999999999999E-2</v>
      </c>
      <c r="J89" s="171"/>
      <c r="K89" s="172">
        <v>1.1799E-2</v>
      </c>
      <c r="L89" s="173"/>
      <c r="M89" s="135" t="s">
        <v>136</v>
      </c>
      <c r="N89" s="173"/>
      <c r="O89" s="136" t="s">
        <v>136</v>
      </c>
      <c r="P89" s="271"/>
      <c r="Q89" s="195"/>
      <c r="R89" s="170">
        <v>2.1777999999999999E-2</v>
      </c>
      <c r="S89" s="171"/>
      <c r="T89" s="172">
        <v>1.1343000000000001E-2</v>
      </c>
      <c r="U89" s="173"/>
      <c r="V89" s="170">
        <v>2.7000000000000001E-3</v>
      </c>
      <c r="W89" s="171"/>
      <c r="X89" s="170">
        <v>1.699E-3</v>
      </c>
      <c r="Z89" s="135" t="s">
        <v>136</v>
      </c>
      <c r="AA89" s="173"/>
      <c r="AB89" s="136" t="s">
        <v>136</v>
      </c>
    </row>
    <row r="90" spans="1:28" x14ac:dyDescent="0.25">
      <c r="A90" s="167" t="s">
        <v>227</v>
      </c>
      <c r="B90" s="129">
        <v>157</v>
      </c>
      <c r="C90" s="168" t="s">
        <v>136</v>
      </c>
      <c r="E90" s="170">
        <v>0.32079299999999999</v>
      </c>
      <c r="F90" s="171"/>
      <c r="G90" s="172">
        <v>0.176977</v>
      </c>
      <c r="H90" s="173"/>
      <c r="I90" s="170">
        <v>2.3746E-2</v>
      </c>
      <c r="J90" s="171"/>
      <c r="K90" s="172">
        <v>1.7194999999999998E-2</v>
      </c>
      <c r="L90" s="173"/>
      <c r="M90" s="135" t="s">
        <v>136</v>
      </c>
      <c r="N90" s="173"/>
      <c r="O90" s="136" t="s">
        <v>136</v>
      </c>
      <c r="P90" s="310"/>
      <c r="Q90" s="176"/>
      <c r="R90" s="170">
        <v>4.4504000000000002E-2</v>
      </c>
      <c r="S90" s="171"/>
      <c r="T90" s="172">
        <v>2.3179000000000002E-2</v>
      </c>
      <c r="U90" s="173"/>
      <c r="V90" s="170">
        <v>3.5982E-2</v>
      </c>
      <c r="W90" s="171"/>
      <c r="X90" s="170">
        <v>2.2648000000000001E-2</v>
      </c>
      <c r="Z90" s="135" t="s">
        <v>136</v>
      </c>
      <c r="AA90" s="173"/>
      <c r="AB90" s="136" t="s">
        <v>136</v>
      </c>
    </row>
    <row r="91" spans="1:28" x14ac:dyDescent="0.25">
      <c r="A91" s="167" t="s">
        <v>228</v>
      </c>
      <c r="B91" s="129">
        <v>158</v>
      </c>
      <c r="C91" s="168" t="s">
        <v>136</v>
      </c>
      <c r="D91" s="195"/>
      <c r="E91" s="170">
        <v>6.9030000000000003E-3</v>
      </c>
      <c r="F91" s="171"/>
      <c r="G91" s="172">
        <v>3.8080000000000002E-3</v>
      </c>
      <c r="H91" s="173"/>
      <c r="I91" s="170">
        <v>3.4069999999999999E-3</v>
      </c>
      <c r="J91" s="171"/>
      <c r="K91" s="172">
        <v>2.467E-3</v>
      </c>
      <c r="L91" s="173"/>
      <c r="M91" s="135" t="s">
        <v>136</v>
      </c>
      <c r="N91" s="173"/>
      <c r="O91" s="136" t="s">
        <v>136</v>
      </c>
      <c r="P91" s="271"/>
      <c r="Q91" s="195"/>
      <c r="R91" s="170">
        <v>8.5000000000000006E-3</v>
      </c>
      <c r="S91" s="171"/>
      <c r="T91" s="172">
        <v>4.4270000000000004E-3</v>
      </c>
      <c r="U91" s="173"/>
      <c r="V91" s="170">
        <v>1.259E-2</v>
      </c>
      <c r="W91" s="171"/>
      <c r="X91" s="170">
        <v>7.9240000000000005E-3</v>
      </c>
      <c r="Z91" s="135" t="s">
        <v>136</v>
      </c>
      <c r="AA91" s="173"/>
      <c r="AB91" s="136" t="s">
        <v>136</v>
      </c>
    </row>
    <row r="92" spans="1:28" x14ac:dyDescent="0.25">
      <c r="A92" s="167" t="s">
        <v>229</v>
      </c>
      <c r="B92" s="129">
        <v>164</v>
      </c>
      <c r="C92" s="168">
        <v>490</v>
      </c>
      <c r="D92" s="195"/>
      <c r="E92" s="170" t="s">
        <v>136</v>
      </c>
      <c r="F92" s="171"/>
      <c r="G92" s="172" t="s">
        <v>136</v>
      </c>
      <c r="H92" s="173"/>
      <c r="I92" s="170" t="s">
        <v>136</v>
      </c>
      <c r="J92" s="171"/>
      <c r="K92" s="172" t="s">
        <v>136</v>
      </c>
      <c r="L92" s="173"/>
      <c r="M92" s="135" t="s">
        <v>136</v>
      </c>
      <c r="N92" s="173"/>
      <c r="O92" s="136" t="s">
        <v>136</v>
      </c>
      <c r="P92" s="271"/>
      <c r="Q92" s="195"/>
      <c r="R92" s="170" t="s">
        <v>136</v>
      </c>
      <c r="S92" s="171"/>
      <c r="T92" s="172" t="s">
        <v>136</v>
      </c>
      <c r="U92" s="173"/>
      <c r="V92" s="170" t="s">
        <v>136</v>
      </c>
      <c r="W92" s="171"/>
      <c r="X92" s="170" t="s">
        <v>136</v>
      </c>
      <c r="Z92" s="135" t="s">
        <v>136</v>
      </c>
      <c r="AA92" s="173"/>
      <c r="AB92" s="136" t="s">
        <v>136</v>
      </c>
    </row>
    <row r="93" spans="1:28" x14ac:dyDescent="0.25">
      <c r="A93" s="167" t="s">
        <v>230</v>
      </c>
      <c r="B93" s="129">
        <v>165</v>
      </c>
      <c r="C93" s="168">
        <v>490</v>
      </c>
      <c r="D93" s="195"/>
      <c r="E93" s="170" t="s">
        <v>136</v>
      </c>
      <c r="F93" s="171"/>
      <c r="G93" s="172" t="s">
        <v>136</v>
      </c>
      <c r="H93" s="173"/>
      <c r="I93" s="170" t="s">
        <v>136</v>
      </c>
      <c r="J93" s="171"/>
      <c r="K93" s="172" t="s">
        <v>136</v>
      </c>
      <c r="L93" s="173"/>
      <c r="M93" s="135" t="s">
        <v>136</v>
      </c>
      <c r="N93" s="173"/>
      <c r="O93" s="136" t="s">
        <v>136</v>
      </c>
      <c r="P93" s="271"/>
      <c r="Q93" s="195"/>
      <c r="R93" s="170" t="s">
        <v>136</v>
      </c>
      <c r="S93" s="171"/>
      <c r="T93" s="172" t="s">
        <v>136</v>
      </c>
      <c r="U93" s="173"/>
      <c r="V93" s="170" t="s">
        <v>136</v>
      </c>
      <c r="W93" s="171"/>
      <c r="X93" s="170" t="s">
        <v>136</v>
      </c>
      <c r="Z93" s="135" t="s">
        <v>136</v>
      </c>
      <c r="AA93" s="173"/>
      <c r="AB93" s="136" t="s">
        <v>136</v>
      </c>
    </row>
    <row r="94" spans="1:28" x14ac:dyDescent="0.25">
      <c r="A94" s="167" t="s">
        <v>231</v>
      </c>
      <c r="B94" s="129">
        <v>179</v>
      </c>
      <c r="C94" s="168" t="s">
        <v>136</v>
      </c>
      <c r="D94" s="195"/>
      <c r="E94" s="170">
        <v>7.2499999999999995E-4</v>
      </c>
      <c r="F94" s="171"/>
      <c r="G94" s="172">
        <v>4.0000000000000002E-4</v>
      </c>
      <c r="H94" s="173"/>
      <c r="I94" s="170">
        <v>7.2300000000000001E-4</v>
      </c>
      <c r="J94" s="171"/>
      <c r="K94" s="172">
        <v>5.2400000000000005E-4</v>
      </c>
      <c r="L94" s="173"/>
      <c r="M94" s="135" t="s">
        <v>136</v>
      </c>
      <c r="N94" s="173"/>
      <c r="O94" s="136" t="s">
        <v>136</v>
      </c>
      <c r="P94" s="271"/>
      <c r="Q94" s="195"/>
      <c r="R94" s="170">
        <v>7.6800000000000002E-4</v>
      </c>
      <c r="S94" s="171"/>
      <c r="T94" s="172">
        <v>4.0000000000000002E-4</v>
      </c>
      <c r="U94" s="173"/>
      <c r="V94" s="170">
        <v>6.3599999999999996E-4</v>
      </c>
      <c r="W94" s="171"/>
      <c r="X94" s="170">
        <v>4.0000000000000002E-4</v>
      </c>
      <c r="Z94" s="135" t="s">
        <v>136</v>
      </c>
      <c r="AA94" s="173"/>
      <c r="AB94" s="136" t="s">
        <v>136</v>
      </c>
    </row>
    <row r="95" spans="1:28" x14ac:dyDescent="0.25">
      <c r="A95" s="167" t="s">
        <v>233</v>
      </c>
      <c r="B95" s="129">
        <v>181</v>
      </c>
      <c r="C95" s="168" t="s">
        <v>136</v>
      </c>
      <c r="D95" s="195"/>
      <c r="E95" s="170">
        <v>1.8078E-2</v>
      </c>
      <c r="F95" s="171"/>
      <c r="G95" s="172">
        <v>9.9729999999999992E-3</v>
      </c>
      <c r="H95" s="173"/>
      <c r="I95" s="170">
        <v>1.0352E-2</v>
      </c>
      <c r="J95" s="171"/>
      <c r="K95" s="172">
        <v>7.4960000000000001E-3</v>
      </c>
      <c r="L95" s="173"/>
      <c r="M95" s="135" t="s">
        <v>136</v>
      </c>
      <c r="N95" s="173"/>
      <c r="O95" s="136" t="s">
        <v>136</v>
      </c>
      <c r="P95" s="271"/>
      <c r="Q95" s="195"/>
      <c r="R95" s="170">
        <v>1.1486E-2</v>
      </c>
      <c r="S95" s="171"/>
      <c r="T95" s="172">
        <v>5.9820000000000003E-3</v>
      </c>
      <c r="U95" s="173"/>
      <c r="V95" s="170">
        <v>6.7299999999999999E-3</v>
      </c>
      <c r="W95" s="171"/>
      <c r="X95" s="170">
        <v>4.2360000000000002E-3</v>
      </c>
      <c r="Z95" s="135" t="s">
        <v>136</v>
      </c>
      <c r="AA95" s="173"/>
      <c r="AB95" s="136" t="s">
        <v>136</v>
      </c>
    </row>
    <row r="96" spans="1:28" x14ac:dyDescent="0.25">
      <c r="A96" s="167" t="s">
        <v>234</v>
      </c>
      <c r="B96" s="129">
        <v>182</v>
      </c>
      <c r="C96" s="168" t="s">
        <v>136</v>
      </c>
      <c r="E96" s="170">
        <v>8.8488999999999998E-2</v>
      </c>
      <c r="F96" s="171"/>
      <c r="G96" s="172">
        <v>4.8818E-2</v>
      </c>
      <c r="H96" s="173"/>
      <c r="I96" s="170">
        <v>0.117427</v>
      </c>
      <c r="J96" s="171"/>
      <c r="K96" s="172">
        <v>8.5032999999999997E-2</v>
      </c>
      <c r="L96" s="173"/>
      <c r="M96" s="135" t="s">
        <v>136</v>
      </c>
      <c r="N96" s="173"/>
      <c r="O96" s="136" t="s">
        <v>136</v>
      </c>
      <c r="P96" s="310"/>
      <c r="Q96" s="176"/>
      <c r="R96" s="170">
        <v>0.48344500000000001</v>
      </c>
      <c r="S96" s="171"/>
      <c r="T96" s="172">
        <v>0.25179099999999999</v>
      </c>
      <c r="U96" s="173"/>
      <c r="V96" s="170">
        <v>0.198874</v>
      </c>
      <c r="W96" s="171"/>
      <c r="X96" s="170">
        <v>0.12517600000000001</v>
      </c>
      <c r="Z96" s="135" t="s">
        <v>136</v>
      </c>
      <c r="AA96" s="173"/>
      <c r="AB96" s="136" t="s">
        <v>136</v>
      </c>
    </row>
    <row r="97" spans="1:28" x14ac:dyDescent="0.25">
      <c r="A97" s="167" t="s">
        <v>235</v>
      </c>
      <c r="B97" s="129">
        <v>183</v>
      </c>
      <c r="C97" s="168" t="s">
        <v>136</v>
      </c>
      <c r="E97" s="170">
        <v>0.13247300000000001</v>
      </c>
      <c r="F97" s="171"/>
      <c r="G97" s="172">
        <v>7.3082999999999995E-2</v>
      </c>
      <c r="H97" s="173"/>
      <c r="I97" s="170">
        <v>3.9102999999999999E-2</v>
      </c>
      <c r="J97" s="171"/>
      <c r="K97" s="172">
        <v>2.8316000000000001E-2</v>
      </c>
      <c r="L97" s="173"/>
      <c r="M97" s="135">
        <v>3.3265000000000003E-2</v>
      </c>
      <c r="N97" s="173"/>
      <c r="O97" s="136">
        <v>2.7192000000000001E-2</v>
      </c>
      <c r="P97" s="310"/>
      <c r="Q97" s="176"/>
      <c r="R97" s="170">
        <v>0.123165</v>
      </c>
      <c r="S97" s="171"/>
      <c r="T97" s="172">
        <v>6.4147999999999997E-2</v>
      </c>
      <c r="U97" s="173"/>
      <c r="V97" s="170">
        <v>0.17279</v>
      </c>
      <c r="W97" s="171"/>
      <c r="X97" s="170">
        <v>0.10875799999999999</v>
      </c>
      <c r="Z97" s="135">
        <v>0.138402</v>
      </c>
      <c r="AA97" s="173"/>
      <c r="AB97" s="136">
        <v>0.102211</v>
      </c>
    </row>
    <row r="98" spans="1:28" x14ac:dyDescent="0.25">
      <c r="A98" s="167" t="s">
        <v>236</v>
      </c>
      <c r="B98" s="129">
        <v>184</v>
      </c>
      <c r="C98" s="168" t="s">
        <v>136</v>
      </c>
      <c r="E98" s="170">
        <v>1.567688</v>
      </c>
      <c r="F98" s="171"/>
      <c r="G98" s="172">
        <v>0.86487099999999995</v>
      </c>
      <c r="H98" s="173"/>
      <c r="I98" s="170">
        <v>0.29436899999999999</v>
      </c>
      <c r="J98" s="171"/>
      <c r="K98" s="172">
        <v>0.21316399999999999</v>
      </c>
      <c r="L98" s="173"/>
      <c r="M98" s="135">
        <v>0.19739300000000001</v>
      </c>
      <c r="N98" s="173"/>
      <c r="O98" s="136">
        <v>0.161356</v>
      </c>
      <c r="P98" s="310"/>
      <c r="Q98" s="176"/>
      <c r="R98" s="170">
        <v>0.73219400000000001</v>
      </c>
      <c r="S98" s="171"/>
      <c r="T98" s="172">
        <v>0.38134699999999999</v>
      </c>
      <c r="U98" s="173"/>
      <c r="V98" s="170">
        <v>0.49862800000000002</v>
      </c>
      <c r="W98" s="171"/>
      <c r="X98" s="170">
        <v>0.31384800000000002</v>
      </c>
      <c r="Z98" s="135">
        <v>0.32719700000000002</v>
      </c>
      <c r="AA98" s="173"/>
      <c r="AB98" s="136">
        <v>0.24163799999999999</v>
      </c>
    </row>
    <row r="99" spans="1:28" x14ac:dyDescent="0.25">
      <c r="A99" s="167" t="s">
        <v>237</v>
      </c>
      <c r="B99" s="129">
        <v>185</v>
      </c>
      <c r="C99" s="168" t="s">
        <v>136</v>
      </c>
      <c r="E99" s="170">
        <v>1.2965530000000001</v>
      </c>
      <c r="F99" s="171"/>
      <c r="G99" s="172">
        <v>0.71528999999999998</v>
      </c>
      <c r="H99" s="173"/>
      <c r="I99" s="170">
        <v>0.54245699999999997</v>
      </c>
      <c r="J99" s="171"/>
      <c r="K99" s="172">
        <v>0.39281300000000002</v>
      </c>
      <c r="L99" s="173"/>
      <c r="M99" s="135">
        <v>0.451602</v>
      </c>
      <c r="N99" s="173"/>
      <c r="O99" s="136">
        <v>0.36915500000000001</v>
      </c>
      <c r="P99" s="310"/>
      <c r="Q99" s="176"/>
      <c r="R99" s="170">
        <v>1.447227</v>
      </c>
      <c r="S99" s="171"/>
      <c r="T99" s="172">
        <v>0.75375599999999998</v>
      </c>
      <c r="U99" s="173"/>
      <c r="V99" s="170">
        <v>2.0296249999999998</v>
      </c>
      <c r="W99" s="171"/>
      <c r="X99" s="170">
        <v>1.277493</v>
      </c>
      <c r="Z99" s="135">
        <v>1.731717</v>
      </c>
      <c r="AA99" s="173"/>
      <c r="AB99" s="136">
        <v>1.2788889999999999</v>
      </c>
    </row>
    <row r="100" spans="1:28" x14ac:dyDescent="0.25">
      <c r="A100" s="167" t="s">
        <v>238</v>
      </c>
      <c r="B100" s="129">
        <v>186</v>
      </c>
      <c r="C100" s="168" t="s">
        <v>136</v>
      </c>
      <c r="D100" s="195"/>
      <c r="E100" s="170">
        <v>1.1868999999999999E-2</v>
      </c>
      <c r="F100" s="171"/>
      <c r="G100" s="172">
        <v>6.548E-3</v>
      </c>
      <c r="H100" s="173"/>
      <c r="I100" s="170">
        <v>6.4869999999999997E-3</v>
      </c>
      <c r="J100" s="171"/>
      <c r="K100" s="172">
        <v>4.6969999999999998E-3</v>
      </c>
      <c r="L100" s="173"/>
      <c r="M100" s="135" t="s">
        <v>136</v>
      </c>
      <c r="N100" s="173"/>
      <c r="O100" s="136" t="s">
        <v>136</v>
      </c>
      <c r="P100" s="271"/>
      <c r="Q100" s="195"/>
      <c r="R100" s="170">
        <v>4.7856000000000003E-2</v>
      </c>
      <c r="S100" s="171"/>
      <c r="T100" s="172">
        <v>2.4924999999999999E-2</v>
      </c>
      <c r="U100" s="173"/>
      <c r="V100" s="170">
        <v>3.7325999999999998E-2</v>
      </c>
      <c r="W100" s="171"/>
      <c r="X100" s="170">
        <v>2.3494000000000001E-2</v>
      </c>
      <c r="Z100" s="135" t="s">
        <v>136</v>
      </c>
      <c r="AA100" s="173"/>
      <c r="AB100" s="136" t="s">
        <v>136</v>
      </c>
    </row>
    <row r="101" spans="1:28" x14ac:dyDescent="0.25">
      <c r="A101" s="167" t="s">
        <v>239</v>
      </c>
      <c r="B101" s="129">
        <v>189</v>
      </c>
      <c r="C101" s="168" t="s">
        <v>136</v>
      </c>
      <c r="E101" s="170">
        <v>0.315803</v>
      </c>
      <c r="F101" s="171"/>
      <c r="G101" s="172">
        <v>0.17422399999999999</v>
      </c>
      <c r="H101" s="173"/>
      <c r="I101" s="170">
        <v>4.3498000000000002E-2</v>
      </c>
      <c r="J101" s="171"/>
      <c r="K101" s="172">
        <v>3.1498999999999999E-2</v>
      </c>
      <c r="L101" s="173"/>
      <c r="M101" s="135" t="s">
        <v>136</v>
      </c>
      <c r="N101" s="173"/>
      <c r="O101" s="136" t="s">
        <v>136</v>
      </c>
      <c r="P101" s="310"/>
      <c r="Q101" s="176"/>
      <c r="R101" s="170">
        <v>0.280331</v>
      </c>
      <c r="S101" s="171"/>
      <c r="T101" s="172">
        <v>0.14600399999999999</v>
      </c>
      <c r="U101" s="173"/>
      <c r="V101" s="170">
        <v>7.6730999999999994E-2</v>
      </c>
      <c r="W101" s="171"/>
      <c r="X101" s="170">
        <v>4.8295999999999999E-2</v>
      </c>
      <c r="Z101" s="135" t="s">
        <v>136</v>
      </c>
      <c r="AA101" s="173"/>
      <c r="AB101" s="136" t="s">
        <v>136</v>
      </c>
    </row>
    <row r="102" spans="1:28" x14ac:dyDescent="0.25">
      <c r="A102" s="167" t="s">
        <v>240</v>
      </c>
      <c r="B102" s="129">
        <v>191</v>
      </c>
      <c r="C102" s="168" t="s">
        <v>136</v>
      </c>
      <c r="E102" s="170">
        <v>5.1853000000000003E-2</v>
      </c>
      <c r="F102" s="171"/>
      <c r="G102" s="172">
        <v>2.8607E-2</v>
      </c>
      <c r="H102" s="173"/>
      <c r="I102" s="170">
        <v>2.1354000000000001E-2</v>
      </c>
      <c r="J102" s="171"/>
      <c r="K102" s="172">
        <v>1.5462999999999999E-2</v>
      </c>
      <c r="L102" s="173"/>
      <c r="M102" s="135" t="s">
        <v>136</v>
      </c>
      <c r="N102" s="173"/>
      <c r="O102" s="136" t="s">
        <v>136</v>
      </c>
      <c r="P102" s="310"/>
      <c r="Q102" s="176"/>
      <c r="R102" s="170">
        <v>4.7921999999999999E-2</v>
      </c>
      <c r="S102" s="171"/>
      <c r="T102" s="172">
        <v>2.4958999999999999E-2</v>
      </c>
      <c r="U102" s="173"/>
      <c r="V102" s="170">
        <v>2.9371999999999999E-2</v>
      </c>
      <c r="W102" s="171"/>
      <c r="X102" s="170">
        <v>1.8487E-2</v>
      </c>
      <c r="Z102" s="135" t="s">
        <v>136</v>
      </c>
      <c r="AA102" s="173"/>
      <c r="AB102" s="136" t="s">
        <v>136</v>
      </c>
    </row>
    <row r="103" spans="1:28" x14ac:dyDescent="0.25">
      <c r="A103" s="167" t="s">
        <v>241</v>
      </c>
      <c r="B103" s="129">
        <v>192</v>
      </c>
      <c r="C103" s="168" t="s">
        <v>136</v>
      </c>
      <c r="D103" s="195"/>
      <c r="E103" s="170">
        <v>0.446218</v>
      </c>
      <c r="F103" s="171"/>
      <c r="G103" s="172">
        <v>0.246172</v>
      </c>
      <c r="H103" s="173"/>
      <c r="I103" s="170">
        <v>0.26369700000000001</v>
      </c>
      <c r="J103" s="171"/>
      <c r="K103" s="172">
        <v>0.19095300000000001</v>
      </c>
      <c r="L103" s="173"/>
      <c r="M103" s="135">
        <v>0.194109</v>
      </c>
      <c r="N103" s="173"/>
      <c r="O103" s="136">
        <v>0.15867100000000001</v>
      </c>
      <c r="P103" s="271"/>
      <c r="Q103" s="195"/>
      <c r="R103" s="170">
        <v>0.378411</v>
      </c>
      <c r="S103" s="171"/>
      <c r="T103" s="172">
        <v>0.19708700000000001</v>
      </c>
      <c r="U103" s="173"/>
      <c r="V103" s="170">
        <v>0.74997000000000003</v>
      </c>
      <c r="W103" s="171"/>
      <c r="X103" s="170">
        <v>0.472049</v>
      </c>
      <c r="Z103" s="135">
        <v>0.55758700000000005</v>
      </c>
      <c r="AA103" s="173"/>
      <c r="AB103" s="136">
        <v>0.41178300000000001</v>
      </c>
    </row>
    <row r="104" spans="1:28" x14ac:dyDescent="0.25">
      <c r="A104" s="167" t="s">
        <v>242</v>
      </c>
      <c r="B104" s="129">
        <v>193</v>
      </c>
      <c r="C104" s="168" t="s">
        <v>136</v>
      </c>
      <c r="E104" s="170">
        <v>0.37764900000000001</v>
      </c>
      <c r="F104" s="171"/>
      <c r="G104" s="172">
        <v>0.208344</v>
      </c>
      <c r="H104" s="173"/>
      <c r="I104" s="170">
        <v>6.3849000000000003E-2</v>
      </c>
      <c r="J104" s="171"/>
      <c r="K104" s="172">
        <v>4.6234999999999998E-2</v>
      </c>
      <c r="L104" s="173"/>
      <c r="M104" s="135" t="s">
        <v>136</v>
      </c>
      <c r="N104" s="173"/>
      <c r="O104" s="136" t="s">
        <v>136</v>
      </c>
      <c r="P104" s="310"/>
      <c r="Q104" s="176"/>
      <c r="R104" s="170">
        <v>0.16502800000000001</v>
      </c>
      <c r="S104" s="171"/>
      <c r="T104" s="172">
        <v>8.5951E-2</v>
      </c>
      <c r="U104" s="173"/>
      <c r="V104" s="170">
        <v>0.217061</v>
      </c>
      <c r="W104" s="171"/>
      <c r="X104" s="170">
        <v>0.13662299999999999</v>
      </c>
      <c r="Z104" s="135" t="s">
        <v>136</v>
      </c>
      <c r="AA104" s="173"/>
      <c r="AB104" s="136" t="s">
        <v>136</v>
      </c>
    </row>
    <row r="105" spans="1:28" x14ac:dyDescent="0.25">
      <c r="A105" s="167" t="s">
        <v>243</v>
      </c>
      <c r="B105" s="129">
        <v>194</v>
      </c>
      <c r="C105" s="168">
        <v>490</v>
      </c>
      <c r="E105" s="170" t="s">
        <v>136</v>
      </c>
      <c r="F105" s="171"/>
      <c r="G105" s="172" t="s">
        <v>136</v>
      </c>
      <c r="H105" s="173"/>
      <c r="I105" s="170" t="s">
        <v>136</v>
      </c>
      <c r="J105" s="171"/>
      <c r="K105" s="172" t="s">
        <v>136</v>
      </c>
      <c r="L105" s="173"/>
      <c r="M105" s="135" t="s">
        <v>136</v>
      </c>
      <c r="N105" s="173"/>
      <c r="O105" s="136" t="s">
        <v>136</v>
      </c>
      <c r="P105" s="310"/>
      <c r="Q105" s="176"/>
      <c r="R105" s="170" t="s">
        <v>136</v>
      </c>
      <c r="S105" s="171"/>
      <c r="T105" s="172" t="s">
        <v>136</v>
      </c>
      <c r="U105" s="173"/>
      <c r="V105" s="170" t="s">
        <v>136</v>
      </c>
      <c r="W105" s="171"/>
      <c r="X105" s="170" t="s">
        <v>136</v>
      </c>
      <c r="Z105" s="135" t="s">
        <v>136</v>
      </c>
      <c r="AA105" s="173"/>
      <c r="AB105" s="136" t="s">
        <v>136</v>
      </c>
    </row>
    <row r="106" spans="1:28" x14ac:dyDescent="0.25">
      <c r="A106" s="167" t="s">
        <v>244</v>
      </c>
      <c r="B106" s="129">
        <v>195</v>
      </c>
      <c r="C106" s="168" t="s">
        <v>136</v>
      </c>
      <c r="E106" s="170">
        <v>0.159417</v>
      </c>
      <c r="F106" s="171"/>
      <c r="G106" s="172">
        <v>8.7947999999999998E-2</v>
      </c>
      <c r="H106" s="173"/>
      <c r="I106" s="170">
        <v>2.6464000000000001E-2</v>
      </c>
      <c r="J106" s="171"/>
      <c r="K106" s="172">
        <v>1.9164E-2</v>
      </c>
      <c r="L106" s="173"/>
      <c r="M106" s="135" t="s">
        <v>136</v>
      </c>
      <c r="N106" s="173"/>
      <c r="O106" s="136" t="s">
        <v>136</v>
      </c>
      <c r="P106" s="310"/>
      <c r="Q106" s="176"/>
      <c r="R106" s="170">
        <v>0.189609</v>
      </c>
      <c r="S106" s="171"/>
      <c r="T106" s="172">
        <v>9.8753999999999995E-2</v>
      </c>
      <c r="U106" s="173"/>
      <c r="V106" s="170">
        <v>9.2007000000000005E-2</v>
      </c>
      <c r="W106" s="171"/>
      <c r="X106" s="170">
        <v>5.7910999999999997E-2</v>
      </c>
      <c r="Z106" s="135" t="s">
        <v>136</v>
      </c>
      <c r="AA106" s="173"/>
      <c r="AB106" s="136" t="s">
        <v>136</v>
      </c>
    </row>
    <row r="107" spans="1:28" x14ac:dyDescent="0.25">
      <c r="A107" s="167" t="s">
        <v>245</v>
      </c>
      <c r="B107" s="129">
        <v>196</v>
      </c>
      <c r="C107" s="168" t="s">
        <v>136</v>
      </c>
      <c r="E107" s="170">
        <v>7.2499999999999995E-4</v>
      </c>
      <c r="F107" s="171"/>
      <c r="G107" s="172">
        <v>4.0000000000000002E-4</v>
      </c>
      <c r="H107" s="173"/>
      <c r="I107" s="170">
        <v>5.5199999999999997E-4</v>
      </c>
      <c r="J107" s="171"/>
      <c r="K107" s="172">
        <v>4.0000000000000002E-4</v>
      </c>
      <c r="L107" s="173"/>
      <c r="M107" s="135" t="s">
        <v>136</v>
      </c>
      <c r="N107" s="173"/>
      <c r="O107" s="136" t="s">
        <v>136</v>
      </c>
      <c r="P107" s="310"/>
      <c r="Q107" s="176"/>
      <c r="R107" s="170">
        <v>7.6800000000000002E-4</v>
      </c>
      <c r="S107" s="171"/>
      <c r="T107" s="172">
        <v>4.0000000000000002E-4</v>
      </c>
      <c r="U107" s="173"/>
      <c r="V107" s="170">
        <v>6.3599999999999996E-4</v>
      </c>
      <c r="W107" s="171"/>
      <c r="X107" s="170">
        <v>4.0000000000000002E-4</v>
      </c>
      <c r="Z107" s="135" t="s">
        <v>136</v>
      </c>
      <c r="AA107" s="173"/>
      <c r="AB107" s="136" t="s">
        <v>136</v>
      </c>
    </row>
    <row r="108" spans="1:28" x14ac:dyDescent="0.25">
      <c r="A108" s="167" t="s">
        <v>246</v>
      </c>
      <c r="B108" s="129">
        <v>199</v>
      </c>
      <c r="C108" s="168" t="s">
        <v>136</v>
      </c>
      <c r="D108" s="195"/>
      <c r="E108" s="170">
        <v>7.2499999999999995E-4</v>
      </c>
      <c r="F108" s="171"/>
      <c r="G108" s="172">
        <v>4.0000000000000002E-4</v>
      </c>
      <c r="H108" s="173"/>
      <c r="I108" s="170">
        <v>5.5199999999999997E-4</v>
      </c>
      <c r="J108" s="171"/>
      <c r="K108" s="172">
        <v>4.0000000000000002E-4</v>
      </c>
      <c r="L108" s="173"/>
      <c r="M108" s="135" t="s">
        <v>136</v>
      </c>
      <c r="N108" s="173"/>
      <c r="O108" s="136" t="s">
        <v>136</v>
      </c>
      <c r="P108" s="271"/>
      <c r="Q108" s="195"/>
      <c r="R108" s="170">
        <v>1.0870000000000001E-3</v>
      </c>
      <c r="S108" s="171"/>
      <c r="T108" s="172">
        <v>5.6599999999999999E-4</v>
      </c>
      <c r="U108" s="173"/>
      <c r="V108" s="170">
        <v>6.3599999999999996E-4</v>
      </c>
      <c r="W108" s="171"/>
      <c r="X108" s="170">
        <v>4.0000000000000002E-4</v>
      </c>
      <c r="Z108" s="135" t="s">
        <v>136</v>
      </c>
      <c r="AA108" s="173"/>
      <c r="AB108" s="136" t="s">
        <v>136</v>
      </c>
    </row>
    <row r="109" spans="1:28" x14ac:dyDescent="0.25">
      <c r="A109" s="167" t="s">
        <v>247</v>
      </c>
      <c r="B109" s="129">
        <v>204</v>
      </c>
      <c r="C109" s="168">
        <v>490</v>
      </c>
      <c r="D109" s="195"/>
      <c r="E109" s="170" t="s">
        <v>136</v>
      </c>
      <c r="F109" s="171"/>
      <c r="G109" s="172" t="s">
        <v>136</v>
      </c>
      <c r="H109" s="173"/>
      <c r="I109" s="170" t="s">
        <v>136</v>
      </c>
      <c r="J109" s="171"/>
      <c r="K109" s="172" t="s">
        <v>136</v>
      </c>
      <c r="L109" s="173"/>
      <c r="M109" s="135" t="s">
        <v>136</v>
      </c>
      <c r="N109" s="173"/>
      <c r="O109" s="136" t="s">
        <v>136</v>
      </c>
      <c r="P109" s="271"/>
      <c r="Q109" s="195"/>
      <c r="R109" s="170" t="s">
        <v>136</v>
      </c>
      <c r="S109" s="171"/>
      <c r="T109" s="172" t="s">
        <v>136</v>
      </c>
      <c r="U109" s="173"/>
      <c r="V109" s="170" t="s">
        <v>136</v>
      </c>
      <c r="W109" s="171"/>
      <c r="X109" s="170" t="s">
        <v>136</v>
      </c>
      <c r="Z109" s="135" t="s">
        <v>136</v>
      </c>
      <c r="AA109" s="173"/>
      <c r="AB109" s="136" t="s">
        <v>136</v>
      </c>
    </row>
    <row r="110" spans="1:28" x14ac:dyDescent="0.25">
      <c r="A110" s="167" t="s">
        <v>248</v>
      </c>
      <c r="B110" s="129">
        <v>209</v>
      </c>
      <c r="C110" s="168" t="s">
        <v>136</v>
      </c>
      <c r="D110" s="195"/>
      <c r="E110" s="170">
        <v>4.4588000000000003E-2</v>
      </c>
      <c r="F110" s="171"/>
      <c r="G110" s="172">
        <v>2.4598999999999999E-2</v>
      </c>
      <c r="H110" s="173"/>
      <c r="I110" s="170">
        <v>3.3963E-2</v>
      </c>
      <c r="J110" s="171"/>
      <c r="K110" s="172">
        <v>2.4594000000000001E-2</v>
      </c>
      <c r="L110" s="173"/>
      <c r="M110" s="135" t="s">
        <v>136</v>
      </c>
      <c r="N110" s="173"/>
      <c r="O110" s="136" t="s">
        <v>136</v>
      </c>
      <c r="P110" s="271"/>
      <c r="Q110" s="195"/>
      <c r="R110" s="170">
        <v>4.7243E-2</v>
      </c>
      <c r="S110" s="171"/>
      <c r="T110" s="172">
        <v>2.4604999999999998E-2</v>
      </c>
      <c r="U110" s="173"/>
      <c r="V110" s="170">
        <v>3.9079000000000003E-2</v>
      </c>
      <c r="W110" s="171"/>
      <c r="X110" s="170">
        <v>2.4597000000000001E-2</v>
      </c>
      <c r="Z110" s="135" t="s">
        <v>136</v>
      </c>
      <c r="AA110" s="173"/>
      <c r="AB110" s="136" t="s">
        <v>136</v>
      </c>
    </row>
    <row r="111" spans="1:28" x14ac:dyDescent="0.25">
      <c r="A111" s="167" t="s">
        <v>249</v>
      </c>
      <c r="B111" s="129">
        <v>211</v>
      </c>
      <c r="C111" s="168" t="s">
        <v>136</v>
      </c>
      <c r="D111" s="195"/>
      <c r="E111" s="170">
        <v>3.6250000000000002E-3</v>
      </c>
      <c r="F111" s="171"/>
      <c r="G111" s="172">
        <v>2E-3</v>
      </c>
      <c r="H111" s="173"/>
      <c r="I111" s="170">
        <v>2.761E-3</v>
      </c>
      <c r="J111" s="171"/>
      <c r="K111" s="172">
        <v>1.9989999999999999E-3</v>
      </c>
      <c r="L111" s="173"/>
      <c r="M111" s="135" t="s">
        <v>136</v>
      </c>
      <c r="N111" s="173"/>
      <c r="O111" s="136" t="s">
        <v>136</v>
      </c>
      <c r="P111" s="271"/>
      <c r="Q111" s="195"/>
      <c r="R111" s="170">
        <v>3.8409999999999998E-3</v>
      </c>
      <c r="S111" s="171"/>
      <c r="T111" s="172">
        <v>2E-3</v>
      </c>
      <c r="U111" s="173"/>
      <c r="V111" s="170">
        <v>3.1770000000000001E-3</v>
      </c>
      <c r="W111" s="171"/>
      <c r="X111" s="170">
        <v>2E-3</v>
      </c>
      <c r="Z111" s="135" t="s">
        <v>136</v>
      </c>
      <c r="AA111" s="173"/>
      <c r="AB111" s="136" t="s">
        <v>136</v>
      </c>
    </row>
    <row r="112" spans="1:28" x14ac:dyDescent="0.25">
      <c r="A112" s="167" t="s">
        <v>250</v>
      </c>
      <c r="B112" s="129">
        <v>212</v>
      </c>
      <c r="C112" s="168" t="s">
        <v>136</v>
      </c>
      <c r="D112" s="195"/>
      <c r="E112" s="170">
        <v>4.7130000000000002E-3</v>
      </c>
      <c r="F112" s="171"/>
      <c r="G112" s="172">
        <v>2.5999999999999999E-3</v>
      </c>
      <c r="H112" s="105"/>
      <c r="I112" s="170">
        <v>3.5899999999999999E-3</v>
      </c>
      <c r="J112" s="171"/>
      <c r="K112" s="172">
        <v>2.5999999999999999E-3</v>
      </c>
      <c r="L112" s="173"/>
      <c r="M112" s="135" t="s">
        <v>136</v>
      </c>
      <c r="N112" s="173"/>
      <c r="O112" s="136" t="s">
        <v>136</v>
      </c>
      <c r="P112" s="271"/>
      <c r="Q112" s="195"/>
      <c r="R112" s="170">
        <v>4.993E-3</v>
      </c>
      <c r="S112" s="171"/>
      <c r="T112" s="172">
        <v>2.5999999999999999E-3</v>
      </c>
      <c r="U112" s="173"/>
      <c r="V112" s="170">
        <v>4.13E-3</v>
      </c>
      <c r="W112" s="171"/>
      <c r="X112" s="170">
        <v>2.5999999999999999E-3</v>
      </c>
      <c r="Z112" s="135" t="s">
        <v>136</v>
      </c>
      <c r="AA112" s="173"/>
      <c r="AB112" s="136" t="s">
        <v>136</v>
      </c>
    </row>
    <row r="113" spans="1:28" x14ac:dyDescent="0.25">
      <c r="A113" s="167" t="s">
        <v>251</v>
      </c>
      <c r="B113" s="129">
        <v>214</v>
      </c>
      <c r="C113" s="168" t="s">
        <v>136</v>
      </c>
      <c r="D113" s="195"/>
      <c r="E113" s="170">
        <v>9.9690000000000004E-3</v>
      </c>
      <c r="F113" s="171"/>
      <c r="G113" s="172">
        <v>5.4999999999999997E-3</v>
      </c>
      <c r="H113" s="173"/>
      <c r="I113" s="170">
        <v>7.5929999999999999E-3</v>
      </c>
      <c r="J113" s="171"/>
      <c r="K113" s="172">
        <v>5.4980000000000003E-3</v>
      </c>
      <c r="L113" s="173"/>
      <c r="M113" s="135" t="s">
        <v>136</v>
      </c>
      <c r="N113" s="173"/>
      <c r="O113" s="136" t="s">
        <v>136</v>
      </c>
      <c r="P113" s="271"/>
      <c r="Q113" s="195"/>
      <c r="R113" s="170">
        <v>1.0562E-2</v>
      </c>
      <c r="S113" s="171"/>
      <c r="T113" s="172">
        <v>5.5009999999999998E-3</v>
      </c>
      <c r="U113" s="173"/>
      <c r="V113" s="170">
        <v>8.737E-3</v>
      </c>
      <c r="W113" s="171"/>
      <c r="X113" s="170">
        <v>5.4990000000000004E-3</v>
      </c>
      <c r="Z113" s="135" t="s">
        <v>136</v>
      </c>
      <c r="AA113" s="173"/>
      <c r="AB113" s="136" t="s">
        <v>136</v>
      </c>
    </row>
    <row r="114" spans="1:28" x14ac:dyDescent="0.25">
      <c r="A114" s="167" t="s">
        <v>252</v>
      </c>
      <c r="B114" s="129">
        <v>227</v>
      </c>
      <c r="C114" s="168" t="s">
        <v>136</v>
      </c>
      <c r="D114" s="195"/>
      <c r="E114" s="170">
        <v>1.8129999999999999E-3</v>
      </c>
      <c r="F114" s="171"/>
      <c r="G114" s="172">
        <v>1E-3</v>
      </c>
      <c r="H114" s="173"/>
      <c r="I114" s="170">
        <v>1.3810000000000001E-3</v>
      </c>
      <c r="J114" s="171"/>
      <c r="K114" s="172">
        <v>1E-3</v>
      </c>
      <c r="L114" s="173"/>
      <c r="M114" s="135" t="s">
        <v>136</v>
      </c>
      <c r="N114" s="173"/>
      <c r="O114" s="136" t="s">
        <v>136</v>
      </c>
      <c r="P114" s="271"/>
      <c r="Q114" s="195"/>
      <c r="R114" s="170">
        <v>1.92E-3</v>
      </c>
      <c r="S114" s="171"/>
      <c r="T114" s="172">
        <v>1E-3</v>
      </c>
      <c r="U114" s="173"/>
      <c r="V114" s="170">
        <v>1.5889999999999999E-3</v>
      </c>
      <c r="W114" s="171"/>
      <c r="X114" s="170">
        <v>1E-3</v>
      </c>
      <c r="Z114" s="135" t="s">
        <v>136</v>
      </c>
      <c r="AA114" s="173"/>
      <c r="AB114" s="136" t="s">
        <v>136</v>
      </c>
    </row>
    <row r="115" spans="1:28" x14ac:dyDescent="0.25">
      <c r="A115" s="167" t="s">
        <v>253</v>
      </c>
      <c r="B115" s="129">
        <v>232</v>
      </c>
      <c r="C115" s="168" t="s">
        <v>136</v>
      </c>
      <c r="D115" s="195"/>
      <c r="E115" s="170">
        <v>2.1569999999999999E-2</v>
      </c>
      <c r="F115" s="171"/>
      <c r="G115" s="172">
        <v>1.1900000000000001E-2</v>
      </c>
      <c r="H115" s="173"/>
      <c r="I115" s="170">
        <v>5.5199999999999997E-4</v>
      </c>
      <c r="J115" s="171"/>
      <c r="K115" s="172">
        <v>4.0000000000000002E-4</v>
      </c>
      <c r="L115" s="173"/>
      <c r="M115" s="135" t="s">
        <v>136</v>
      </c>
      <c r="N115" s="173"/>
      <c r="O115" s="136" t="s">
        <v>136</v>
      </c>
      <c r="P115" s="271"/>
      <c r="Q115" s="195"/>
      <c r="R115" s="170">
        <v>8.5280000000000009E-3</v>
      </c>
      <c r="S115" s="171"/>
      <c r="T115" s="172">
        <v>4.4419999999999998E-3</v>
      </c>
      <c r="U115" s="173"/>
      <c r="V115" s="170">
        <v>1.0907E-2</v>
      </c>
      <c r="W115" s="171"/>
      <c r="X115" s="170">
        <v>6.8649999999999996E-3</v>
      </c>
      <c r="Z115" s="135" t="s">
        <v>136</v>
      </c>
      <c r="AA115" s="173"/>
      <c r="AB115" s="136" t="s">
        <v>136</v>
      </c>
    </row>
    <row r="116" spans="1:28" x14ac:dyDescent="0.25">
      <c r="A116" s="167" t="s">
        <v>254</v>
      </c>
      <c r="B116" s="129">
        <v>250</v>
      </c>
      <c r="C116" s="168" t="s">
        <v>136</v>
      </c>
      <c r="D116" s="195"/>
      <c r="E116" s="170">
        <v>1.5587999999999999E-2</v>
      </c>
      <c r="F116" s="171"/>
      <c r="G116" s="172">
        <v>8.6E-3</v>
      </c>
      <c r="H116" s="173"/>
      <c r="I116" s="170">
        <v>1.1873E-2</v>
      </c>
      <c r="J116" s="171"/>
      <c r="K116" s="172">
        <v>8.5979999999999997E-3</v>
      </c>
      <c r="L116" s="173"/>
      <c r="M116" s="135" t="s">
        <v>136</v>
      </c>
      <c r="N116" s="173"/>
      <c r="O116" s="136" t="s">
        <v>136</v>
      </c>
      <c r="P116" s="271"/>
      <c r="Q116" s="195"/>
      <c r="R116" s="170">
        <v>1.6515999999999999E-2</v>
      </c>
      <c r="S116" s="171"/>
      <c r="T116" s="172">
        <v>8.6020000000000003E-3</v>
      </c>
      <c r="U116" s="173"/>
      <c r="V116" s="170">
        <v>1.3662000000000001E-2</v>
      </c>
      <c r="W116" s="171"/>
      <c r="X116" s="170">
        <v>8.5990000000000007E-3</v>
      </c>
      <c r="Z116" s="135" t="s">
        <v>136</v>
      </c>
      <c r="AA116" s="173"/>
      <c r="AB116" s="136" t="s">
        <v>136</v>
      </c>
    </row>
    <row r="117" spans="1:28" x14ac:dyDescent="0.25">
      <c r="A117" s="167" t="s">
        <v>255</v>
      </c>
      <c r="B117" s="129">
        <v>254</v>
      </c>
      <c r="C117" s="168" t="s">
        <v>136</v>
      </c>
      <c r="D117" s="195"/>
      <c r="E117" s="170">
        <v>1.2869E-2</v>
      </c>
      <c r="F117" s="171"/>
      <c r="G117" s="172">
        <v>7.1000000000000004E-3</v>
      </c>
      <c r="H117" s="173"/>
      <c r="I117" s="170">
        <v>9.8019999999999999E-3</v>
      </c>
      <c r="J117" s="171"/>
      <c r="K117" s="172">
        <v>7.0980000000000001E-3</v>
      </c>
      <c r="L117" s="173"/>
      <c r="M117" s="135" t="s">
        <v>136</v>
      </c>
      <c r="N117" s="173"/>
      <c r="O117" s="136" t="s">
        <v>136</v>
      </c>
      <c r="P117" s="271"/>
      <c r="Q117" s="195"/>
      <c r="R117" s="170">
        <v>1.3635E-2</v>
      </c>
      <c r="S117" s="171"/>
      <c r="T117" s="172">
        <v>7.1009999999999997E-3</v>
      </c>
      <c r="U117" s="173"/>
      <c r="V117" s="170">
        <v>1.1279000000000001E-2</v>
      </c>
      <c r="W117" s="171"/>
      <c r="X117" s="170">
        <v>7.0990000000000003E-3</v>
      </c>
      <c r="Z117" s="135" t="s">
        <v>136</v>
      </c>
      <c r="AA117" s="173"/>
      <c r="AB117" s="136" t="s">
        <v>136</v>
      </c>
    </row>
    <row r="118" spans="1:28" x14ac:dyDescent="0.25">
      <c r="A118" s="167" t="s">
        <v>256</v>
      </c>
      <c r="B118" s="129">
        <v>256</v>
      </c>
      <c r="C118" s="168" t="s">
        <v>136</v>
      </c>
      <c r="E118" s="170">
        <v>3.3481999999999998E-2</v>
      </c>
      <c r="F118" s="171"/>
      <c r="G118" s="172">
        <v>1.8471999999999999E-2</v>
      </c>
      <c r="H118" s="173"/>
      <c r="I118" s="170">
        <v>1.1920999999999999E-2</v>
      </c>
      <c r="J118" s="171"/>
      <c r="K118" s="172">
        <v>8.6320000000000008E-3</v>
      </c>
      <c r="L118" s="173"/>
      <c r="M118" s="135" t="s">
        <v>136</v>
      </c>
      <c r="N118" s="173"/>
      <c r="O118" s="136" t="s">
        <v>136</v>
      </c>
      <c r="P118" s="310"/>
      <c r="Q118" s="176"/>
      <c r="R118" s="170">
        <v>3.4672000000000001E-2</v>
      </c>
      <c r="S118" s="171"/>
      <c r="T118" s="172">
        <v>1.8058000000000001E-2</v>
      </c>
      <c r="U118" s="173"/>
      <c r="V118" s="170">
        <v>6.2739000000000003E-2</v>
      </c>
      <c r="W118" s="171"/>
      <c r="X118" s="170">
        <v>3.9489000000000003E-2</v>
      </c>
      <c r="Z118" s="135" t="s">
        <v>136</v>
      </c>
      <c r="AA118" s="173"/>
      <c r="AB118" s="136" t="s">
        <v>136</v>
      </c>
    </row>
    <row r="119" spans="1:28" x14ac:dyDescent="0.25">
      <c r="A119" s="167" t="s">
        <v>257</v>
      </c>
      <c r="B119" s="129">
        <v>262</v>
      </c>
      <c r="C119" s="168" t="s">
        <v>136</v>
      </c>
      <c r="D119" s="195"/>
      <c r="E119" s="170">
        <v>4.6038000000000003E-2</v>
      </c>
      <c r="F119" s="171"/>
      <c r="G119" s="172">
        <v>2.5399000000000001E-2</v>
      </c>
      <c r="H119" s="173"/>
      <c r="I119" s="170">
        <v>3.5068000000000002E-2</v>
      </c>
      <c r="J119" s="171"/>
      <c r="K119" s="172">
        <v>2.5394E-2</v>
      </c>
      <c r="L119" s="173"/>
      <c r="M119" s="135" t="s">
        <v>136</v>
      </c>
      <c r="N119" s="173"/>
      <c r="O119" s="136" t="s">
        <v>136</v>
      </c>
      <c r="P119" s="271"/>
      <c r="Q119" s="195"/>
      <c r="R119" s="170">
        <v>4.8779000000000003E-2</v>
      </c>
      <c r="S119" s="171"/>
      <c r="T119" s="172">
        <v>2.5405E-2</v>
      </c>
      <c r="U119" s="173"/>
      <c r="V119" s="170">
        <v>4.0349999999999997E-2</v>
      </c>
      <c r="W119" s="171"/>
      <c r="X119" s="170">
        <v>2.5396999999999999E-2</v>
      </c>
      <c r="Z119" s="135" t="s">
        <v>136</v>
      </c>
      <c r="AA119" s="173"/>
      <c r="AB119" s="136" t="s">
        <v>136</v>
      </c>
    </row>
    <row r="120" spans="1:28" x14ac:dyDescent="0.25">
      <c r="A120" s="167" t="s">
        <v>139</v>
      </c>
      <c r="B120" s="129">
        <v>263</v>
      </c>
      <c r="C120" s="168" t="s">
        <v>136</v>
      </c>
      <c r="D120" s="195"/>
      <c r="E120" s="170">
        <v>4.7130000000000002E-3</v>
      </c>
      <c r="F120" s="171"/>
      <c r="G120" s="172">
        <v>2.5999999999999999E-3</v>
      </c>
      <c r="H120" s="173"/>
      <c r="I120" s="170">
        <v>3.5899999999999999E-3</v>
      </c>
      <c r="J120" s="171"/>
      <c r="K120" s="172">
        <v>2.5999999999999999E-3</v>
      </c>
      <c r="L120" s="173"/>
      <c r="M120" s="135" t="s">
        <v>136</v>
      </c>
      <c r="N120" s="173"/>
      <c r="O120" s="136" t="s">
        <v>136</v>
      </c>
      <c r="P120" s="271"/>
      <c r="Q120" s="195"/>
      <c r="R120" s="170">
        <v>4.993E-3</v>
      </c>
      <c r="S120" s="171"/>
      <c r="T120" s="172">
        <v>2.5999999999999999E-3</v>
      </c>
      <c r="U120" s="173"/>
      <c r="V120" s="170">
        <v>4.13E-3</v>
      </c>
      <c r="W120" s="171"/>
      <c r="X120" s="170">
        <v>2.5999999999999999E-3</v>
      </c>
      <c r="Z120" s="135" t="s">
        <v>136</v>
      </c>
      <c r="AA120" s="173"/>
      <c r="AB120" s="136" t="s">
        <v>136</v>
      </c>
    </row>
    <row r="121" spans="1:28" x14ac:dyDescent="0.25">
      <c r="A121" s="167" t="s">
        <v>258</v>
      </c>
      <c r="B121" s="129">
        <v>269</v>
      </c>
      <c r="C121" s="168" t="s">
        <v>136</v>
      </c>
      <c r="E121" s="170">
        <v>2.2851E-2</v>
      </c>
      <c r="F121" s="171"/>
      <c r="G121" s="172">
        <v>1.2607E-2</v>
      </c>
      <c r="H121" s="173"/>
      <c r="I121" s="170">
        <v>1.7406000000000001E-2</v>
      </c>
      <c r="J121" s="171"/>
      <c r="K121" s="172">
        <v>1.2604000000000001E-2</v>
      </c>
      <c r="L121" s="173"/>
      <c r="M121" s="135" t="s">
        <v>136</v>
      </c>
      <c r="N121" s="173"/>
      <c r="O121" s="136" t="s">
        <v>136</v>
      </c>
      <c r="P121" s="310"/>
      <c r="Q121" s="176"/>
      <c r="R121" s="170">
        <v>2.4212000000000001E-2</v>
      </c>
      <c r="S121" s="171"/>
      <c r="T121" s="172">
        <v>1.261E-2</v>
      </c>
      <c r="U121" s="173"/>
      <c r="V121" s="170">
        <v>2.0028000000000001E-2</v>
      </c>
      <c r="W121" s="171"/>
      <c r="X121" s="170">
        <v>1.2605999999999999E-2</v>
      </c>
      <c r="Z121" s="135" t="s">
        <v>136</v>
      </c>
      <c r="AA121" s="173"/>
      <c r="AB121" s="136" t="s">
        <v>136</v>
      </c>
    </row>
    <row r="122" spans="1:28" x14ac:dyDescent="0.25">
      <c r="A122" s="167" t="s">
        <v>259</v>
      </c>
      <c r="B122" s="129">
        <v>270</v>
      </c>
      <c r="C122" s="168" t="s">
        <v>136</v>
      </c>
      <c r="D122" s="195"/>
      <c r="E122" s="170">
        <v>3.9880000000000002E-3</v>
      </c>
      <c r="F122" s="171"/>
      <c r="G122" s="172">
        <v>2.2000000000000001E-3</v>
      </c>
      <c r="H122" s="173"/>
      <c r="I122" s="170">
        <v>3.0370000000000002E-3</v>
      </c>
      <c r="J122" s="171"/>
      <c r="K122" s="172">
        <v>2.199E-3</v>
      </c>
      <c r="L122" s="173"/>
      <c r="M122" s="135" t="s">
        <v>136</v>
      </c>
      <c r="N122" s="173"/>
      <c r="O122" s="136" t="s">
        <v>136</v>
      </c>
      <c r="P122" s="271"/>
      <c r="Q122" s="195"/>
      <c r="R122" s="170">
        <v>4.2249999999999996E-3</v>
      </c>
      <c r="S122" s="171"/>
      <c r="T122" s="172">
        <v>2.2000000000000001E-3</v>
      </c>
      <c r="U122" s="173"/>
      <c r="V122" s="170">
        <v>3.4949999999999998E-3</v>
      </c>
      <c r="W122" s="171"/>
      <c r="X122" s="170">
        <v>2.2000000000000001E-3</v>
      </c>
      <c r="Z122" s="135" t="s">
        <v>136</v>
      </c>
      <c r="AA122" s="173"/>
      <c r="AB122" s="136" t="s">
        <v>136</v>
      </c>
    </row>
    <row r="123" spans="1:28" x14ac:dyDescent="0.25">
      <c r="A123" s="167" t="s">
        <v>651</v>
      </c>
      <c r="B123" s="129">
        <v>277</v>
      </c>
      <c r="C123" s="168" t="s">
        <v>136</v>
      </c>
      <c r="E123" s="170">
        <v>7.2499999999999995E-4</v>
      </c>
      <c r="F123" s="171"/>
      <c r="G123" s="172">
        <v>4.0000000000000002E-4</v>
      </c>
      <c r="H123" s="173"/>
      <c r="I123" s="170">
        <v>5.5199999999999997E-4</v>
      </c>
      <c r="J123" s="171"/>
      <c r="K123" s="172">
        <v>4.0000000000000002E-4</v>
      </c>
      <c r="L123" s="173"/>
      <c r="M123" s="135" t="s">
        <v>136</v>
      </c>
      <c r="N123" s="173"/>
      <c r="O123" s="136" t="s">
        <v>136</v>
      </c>
      <c r="P123" s="310"/>
      <c r="Q123" s="176"/>
      <c r="R123" s="170">
        <v>7.6800000000000002E-4</v>
      </c>
      <c r="S123" s="171"/>
      <c r="T123" s="172">
        <v>4.0000000000000002E-4</v>
      </c>
      <c r="U123" s="173"/>
      <c r="V123" s="170">
        <v>6.3599999999999996E-4</v>
      </c>
      <c r="W123" s="171"/>
      <c r="X123" s="170">
        <v>4.0000000000000002E-4</v>
      </c>
      <c r="Z123" s="135" t="s">
        <v>136</v>
      </c>
      <c r="AA123" s="173"/>
      <c r="AB123" s="136" t="s">
        <v>136</v>
      </c>
    </row>
    <row r="124" spans="1:28" x14ac:dyDescent="0.25">
      <c r="A124" s="167" t="s">
        <v>260</v>
      </c>
      <c r="B124" s="129">
        <v>280</v>
      </c>
      <c r="C124" s="168" t="s">
        <v>136</v>
      </c>
      <c r="E124" s="170">
        <v>8.3379999999999999E-3</v>
      </c>
      <c r="F124" s="171"/>
      <c r="G124" s="172">
        <v>4.5999999999999999E-3</v>
      </c>
      <c r="H124" s="173"/>
      <c r="I124" s="170">
        <v>6.3509999999999999E-3</v>
      </c>
      <c r="J124" s="171"/>
      <c r="K124" s="172">
        <v>4.5989999999999998E-3</v>
      </c>
      <c r="L124" s="173"/>
      <c r="M124" s="135" t="s">
        <v>136</v>
      </c>
      <c r="N124" s="173"/>
      <c r="O124" s="136" t="s">
        <v>136</v>
      </c>
      <c r="P124" s="310"/>
      <c r="Q124" s="176"/>
      <c r="R124" s="170">
        <v>8.8339999999999998E-3</v>
      </c>
      <c r="S124" s="171"/>
      <c r="T124" s="172">
        <v>4.6010000000000001E-3</v>
      </c>
      <c r="U124" s="173"/>
      <c r="V124" s="170">
        <v>7.3080000000000003E-3</v>
      </c>
      <c r="W124" s="171"/>
      <c r="X124" s="170">
        <v>4.5999999999999999E-3</v>
      </c>
      <c r="Z124" s="135" t="s">
        <v>136</v>
      </c>
      <c r="AA124" s="173"/>
      <c r="AB124" s="136" t="s">
        <v>136</v>
      </c>
    </row>
    <row r="125" spans="1:28" x14ac:dyDescent="0.25">
      <c r="A125" s="167" t="s">
        <v>261</v>
      </c>
      <c r="B125" s="129">
        <v>290</v>
      </c>
      <c r="C125" s="168" t="s">
        <v>136</v>
      </c>
      <c r="E125" s="170">
        <v>1.8129999999999999E-3</v>
      </c>
      <c r="F125" s="171"/>
      <c r="G125" s="172">
        <v>1E-3</v>
      </c>
      <c r="H125" s="173"/>
      <c r="I125" s="170">
        <v>1.3810000000000001E-3</v>
      </c>
      <c r="J125" s="171"/>
      <c r="K125" s="172">
        <v>1E-3</v>
      </c>
      <c r="L125" s="173"/>
      <c r="M125" s="135" t="s">
        <v>136</v>
      </c>
      <c r="N125" s="173"/>
      <c r="O125" s="136" t="s">
        <v>136</v>
      </c>
      <c r="P125" s="310"/>
      <c r="Q125" s="176"/>
      <c r="R125" s="170">
        <v>1.92E-3</v>
      </c>
      <c r="S125" s="171"/>
      <c r="T125" s="172">
        <v>1E-3</v>
      </c>
      <c r="U125" s="173"/>
      <c r="V125" s="170">
        <v>1.5889999999999999E-3</v>
      </c>
      <c r="W125" s="171"/>
      <c r="X125" s="170">
        <v>1E-3</v>
      </c>
      <c r="Z125" s="135" t="s">
        <v>136</v>
      </c>
      <c r="AA125" s="173"/>
      <c r="AB125" s="136" t="s">
        <v>136</v>
      </c>
    </row>
    <row r="126" spans="1:28" x14ac:dyDescent="0.25">
      <c r="A126" s="167" t="s">
        <v>262</v>
      </c>
      <c r="B126" s="129">
        <v>307</v>
      </c>
      <c r="C126" s="168" t="s">
        <v>136</v>
      </c>
      <c r="D126" s="195"/>
      <c r="E126" s="170">
        <v>6.0719000000000002E-2</v>
      </c>
      <c r="F126" s="171"/>
      <c r="G126" s="172">
        <v>3.3498E-2</v>
      </c>
      <c r="H126" s="173"/>
      <c r="I126" s="170">
        <v>4.6251E-2</v>
      </c>
      <c r="J126" s="171"/>
      <c r="K126" s="172">
        <v>3.3492000000000001E-2</v>
      </c>
      <c r="L126" s="173"/>
      <c r="M126" s="135" t="s">
        <v>136</v>
      </c>
      <c r="N126" s="173"/>
      <c r="O126" s="136" t="s">
        <v>136</v>
      </c>
      <c r="P126" s="271"/>
      <c r="Q126" s="195"/>
      <c r="R126" s="170">
        <v>6.4335000000000003E-2</v>
      </c>
      <c r="S126" s="171"/>
      <c r="T126" s="172">
        <v>3.3507000000000002E-2</v>
      </c>
      <c r="U126" s="173"/>
      <c r="V126" s="170">
        <v>5.3218000000000001E-2</v>
      </c>
      <c r="W126" s="171"/>
      <c r="X126" s="170">
        <v>3.3496999999999999E-2</v>
      </c>
      <c r="Z126" s="135" t="s">
        <v>136</v>
      </c>
      <c r="AA126" s="173"/>
      <c r="AB126" s="136" t="s">
        <v>136</v>
      </c>
    </row>
    <row r="127" spans="1:28" x14ac:dyDescent="0.25">
      <c r="A127" s="167" t="s">
        <v>263</v>
      </c>
      <c r="B127" s="129">
        <v>310</v>
      </c>
      <c r="C127" s="168" t="s">
        <v>136</v>
      </c>
      <c r="E127" s="170">
        <v>7.2499999999999995E-4</v>
      </c>
      <c r="F127" s="171"/>
      <c r="G127" s="172">
        <v>4.0000000000000002E-4</v>
      </c>
      <c r="H127" s="173"/>
      <c r="I127" s="170">
        <v>5.5199999999999997E-4</v>
      </c>
      <c r="J127" s="171"/>
      <c r="K127" s="172">
        <v>4.0000000000000002E-4</v>
      </c>
      <c r="L127" s="173"/>
      <c r="M127" s="135" t="s">
        <v>136</v>
      </c>
      <c r="N127" s="173"/>
      <c r="O127" s="136" t="s">
        <v>136</v>
      </c>
      <c r="P127" s="310"/>
      <c r="Q127" s="176"/>
      <c r="R127" s="170">
        <v>7.6800000000000002E-4</v>
      </c>
      <c r="S127" s="171"/>
      <c r="T127" s="172">
        <v>4.0000000000000002E-4</v>
      </c>
      <c r="U127" s="173"/>
      <c r="V127" s="170">
        <v>6.3599999999999996E-4</v>
      </c>
      <c r="W127" s="171"/>
      <c r="X127" s="170">
        <v>4.0000000000000002E-4</v>
      </c>
      <c r="Z127" s="135" t="s">
        <v>136</v>
      </c>
      <c r="AA127" s="173"/>
      <c r="AB127" s="136" t="s">
        <v>136</v>
      </c>
    </row>
    <row r="128" spans="1:28" x14ac:dyDescent="0.25">
      <c r="A128" s="167" t="s">
        <v>264</v>
      </c>
      <c r="B128" s="129">
        <v>319</v>
      </c>
      <c r="C128" s="168" t="s">
        <v>136</v>
      </c>
      <c r="D128" s="195"/>
      <c r="E128" s="170">
        <v>7.9749999999999995E-3</v>
      </c>
      <c r="F128" s="171"/>
      <c r="G128" s="172">
        <v>4.4000000000000003E-3</v>
      </c>
      <c r="H128" s="173"/>
      <c r="I128" s="170">
        <v>6.0749999999999997E-3</v>
      </c>
      <c r="J128" s="171"/>
      <c r="K128" s="172">
        <v>4.3990000000000001E-3</v>
      </c>
      <c r="L128" s="173"/>
      <c r="M128" s="135" t="s">
        <v>136</v>
      </c>
      <c r="N128" s="173"/>
      <c r="O128" s="136" t="s">
        <v>136</v>
      </c>
      <c r="P128" s="271"/>
      <c r="Q128" s="195"/>
      <c r="R128" s="170">
        <v>8.4499999999999992E-3</v>
      </c>
      <c r="S128" s="171"/>
      <c r="T128" s="172">
        <v>4.4010000000000004E-3</v>
      </c>
      <c r="U128" s="173"/>
      <c r="V128" s="170">
        <v>6.9899999999999997E-3</v>
      </c>
      <c r="W128" s="171"/>
      <c r="X128" s="170">
        <v>4.4000000000000003E-3</v>
      </c>
      <c r="Z128" s="135" t="s">
        <v>136</v>
      </c>
      <c r="AA128" s="173"/>
      <c r="AB128" s="136" t="s">
        <v>136</v>
      </c>
    </row>
    <row r="129" spans="1:28" x14ac:dyDescent="0.25">
      <c r="A129" s="167" t="s">
        <v>265</v>
      </c>
      <c r="B129" s="129">
        <v>332</v>
      </c>
      <c r="C129" s="168" t="s">
        <v>136</v>
      </c>
      <c r="E129" s="170">
        <v>1.8129999999999999E-3</v>
      </c>
      <c r="F129" s="171"/>
      <c r="G129" s="172">
        <v>1E-3</v>
      </c>
      <c r="H129" s="173"/>
      <c r="I129" s="170">
        <v>1.3810000000000001E-3</v>
      </c>
      <c r="J129" s="171"/>
      <c r="K129" s="172">
        <v>1E-3</v>
      </c>
      <c r="L129" s="173"/>
      <c r="M129" s="135" t="s">
        <v>136</v>
      </c>
      <c r="N129" s="173"/>
      <c r="O129" s="136" t="s">
        <v>136</v>
      </c>
      <c r="P129" s="310"/>
      <c r="Q129" s="176"/>
      <c r="R129" s="170">
        <v>1.92E-3</v>
      </c>
      <c r="S129" s="171"/>
      <c r="T129" s="172">
        <v>1E-3</v>
      </c>
      <c r="U129" s="173"/>
      <c r="V129" s="170">
        <v>1.5889999999999999E-3</v>
      </c>
      <c r="W129" s="171"/>
      <c r="X129" s="170">
        <v>1E-3</v>
      </c>
      <c r="Z129" s="135" t="s">
        <v>136</v>
      </c>
      <c r="AA129" s="173"/>
      <c r="AB129" s="136" t="s">
        <v>136</v>
      </c>
    </row>
    <row r="130" spans="1:28" x14ac:dyDescent="0.25">
      <c r="A130" s="167" t="s">
        <v>266</v>
      </c>
      <c r="B130" s="129">
        <v>344</v>
      </c>
      <c r="C130" s="168" t="s">
        <v>136</v>
      </c>
      <c r="E130" s="170">
        <v>7.4800000000000005E-2</v>
      </c>
      <c r="F130" s="171"/>
      <c r="G130" s="172">
        <v>4.1265999999999997E-2</v>
      </c>
      <c r="H130" s="173"/>
      <c r="I130" s="170">
        <v>3.6110000000000001E-3</v>
      </c>
      <c r="J130" s="171"/>
      <c r="K130" s="172">
        <v>2.6150000000000001E-3</v>
      </c>
      <c r="L130" s="173"/>
      <c r="M130" s="135" t="s">
        <v>136</v>
      </c>
      <c r="N130" s="173"/>
      <c r="O130" s="136" t="s">
        <v>136</v>
      </c>
      <c r="P130" s="310"/>
      <c r="Q130" s="176"/>
      <c r="R130" s="170">
        <v>2.1135000000000001E-2</v>
      </c>
      <c r="S130" s="171"/>
      <c r="T130" s="172">
        <v>1.1008E-2</v>
      </c>
      <c r="U130" s="173"/>
      <c r="V130" s="170">
        <v>7.0369999999999999E-3</v>
      </c>
      <c r="W130" s="171"/>
      <c r="X130" s="170">
        <v>4.4289999999999998E-3</v>
      </c>
      <c r="Z130" s="135" t="s">
        <v>136</v>
      </c>
      <c r="AA130" s="173"/>
      <c r="AB130" s="136" t="s">
        <v>136</v>
      </c>
    </row>
    <row r="131" spans="1:28" x14ac:dyDescent="0.25">
      <c r="A131" s="167" t="s">
        <v>267</v>
      </c>
      <c r="B131" s="129">
        <v>347</v>
      </c>
      <c r="C131" s="168" t="s">
        <v>136</v>
      </c>
      <c r="D131" s="195"/>
      <c r="E131" s="170">
        <v>7.2499999999999995E-4</v>
      </c>
      <c r="F131" s="171"/>
      <c r="G131" s="172">
        <v>4.0000000000000002E-4</v>
      </c>
      <c r="H131" s="173"/>
      <c r="I131" s="170">
        <v>5.5199999999999997E-4</v>
      </c>
      <c r="J131" s="171"/>
      <c r="K131" s="172">
        <v>4.0000000000000002E-4</v>
      </c>
      <c r="L131" s="173"/>
      <c r="M131" s="135" t="s">
        <v>136</v>
      </c>
      <c r="N131" s="173"/>
      <c r="O131" s="136" t="s">
        <v>136</v>
      </c>
      <c r="P131" s="271"/>
      <c r="Q131" s="195"/>
      <c r="R131" s="170">
        <v>7.6800000000000002E-4</v>
      </c>
      <c r="S131" s="171"/>
      <c r="T131" s="172">
        <v>4.0000000000000002E-4</v>
      </c>
      <c r="U131" s="173"/>
      <c r="V131" s="170">
        <v>6.3599999999999996E-4</v>
      </c>
      <c r="W131" s="171"/>
      <c r="X131" s="170">
        <v>4.0000000000000002E-4</v>
      </c>
      <c r="Z131" s="135" t="s">
        <v>136</v>
      </c>
      <c r="AA131" s="173"/>
      <c r="AB131" s="136" t="s">
        <v>136</v>
      </c>
    </row>
    <row r="132" spans="1:28" x14ac:dyDescent="0.25">
      <c r="A132" s="167" t="s">
        <v>268</v>
      </c>
      <c r="B132" s="129">
        <v>353</v>
      </c>
      <c r="C132" s="168" t="s">
        <v>136</v>
      </c>
      <c r="D132" s="195"/>
      <c r="E132" s="170">
        <v>4.0405999999999997E-2</v>
      </c>
      <c r="F132" s="171"/>
      <c r="G132" s="172">
        <v>2.2290999999999998E-2</v>
      </c>
      <c r="H132" s="173"/>
      <c r="I132" s="170">
        <v>1.7304E-2</v>
      </c>
      <c r="J132" s="171"/>
      <c r="K132" s="172">
        <v>1.2529999999999999E-2</v>
      </c>
      <c r="L132" s="173"/>
      <c r="M132" s="135">
        <v>1.2867999999999999E-2</v>
      </c>
      <c r="N132" s="173"/>
      <c r="O132" s="136">
        <v>1.0519000000000001E-2</v>
      </c>
      <c r="P132" s="271"/>
      <c r="Q132" s="195"/>
      <c r="R132" s="170">
        <v>8.6534E-2</v>
      </c>
      <c r="S132" s="171"/>
      <c r="T132" s="172">
        <v>4.5068999999999998E-2</v>
      </c>
      <c r="U132" s="173"/>
      <c r="V132" s="170">
        <v>1.8690999999999999E-2</v>
      </c>
      <c r="W132" s="171"/>
      <c r="X132" s="170">
        <v>1.1764999999999999E-2</v>
      </c>
      <c r="Z132" s="135">
        <v>1.6643999999999999E-2</v>
      </c>
      <c r="AA132" s="173"/>
      <c r="AB132" s="136">
        <v>1.2292000000000001E-2</v>
      </c>
    </row>
    <row r="133" spans="1:28" x14ac:dyDescent="0.25">
      <c r="A133" s="167" t="s">
        <v>269</v>
      </c>
      <c r="B133" s="129">
        <v>354</v>
      </c>
      <c r="C133" s="168" t="s">
        <v>136</v>
      </c>
      <c r="D133" s="195"/>
      <c r="E133" s="170">
        <v>8.796E-3</v>
      </c>
      <c r="F133" s="171"/>
      <c r="G133" s="172">
        <v>4.8529999999999997E-3</v>
      </c>
      <c r="H133" s="173"/>
      <c r="I133" s="170">
        <v>3.8349999999999999E-3</v>
      </c>
      <c r="J133" s="171"/>
      <c r="K133" s="172">
        <v>2.777E-3</v>
      </c>
      <c r="L133" s="173"/>
      <c r="M133" s="135" t="s">
        <v>136</v>
      </c>
      <c r="N133" s="173"/>
      <c r="O133" s="136" t="s">
        <v>136</v>
      </c>
      <c r="P133" s="271"/>
      <c r="Q133" s="195"/>
      <c r="R133" s="170">
        <v>2.9113E-2</v>
      </c>
      <c r="S133" s="171"/>
      <c r="T133" s="172">
        <v>1.5162999999999999E-2</v>
      </c>
      <c r="U133" s="173"/>
      <c r="V133" s="170">
        <v>5.0470000000000003E-3</v>
      </c>
      <c r="W133" s="171"/>
      <c r="X133" s="170">
        <v>3.1770000000000001E-3</v>
      </c>
      <c r="Z133" s="135" t="s">
        <v>136</v>
      </c>
      <c r="AA133" s="173"/>
      <c r="AB133" s="136" t="s">
        <v>136</v>
      </c>
    </row>
    <row r="134" spans="1:28" x14ac:dyDescent="0.25">
      <c r="A134" s="167" t="s">
        <v>142</v>
      </c>
      <c r="B134" s="129">
        <v>360</v>
      </c>
      <c r="C134" s="168" t="s">
        <v>136</v>
      </c>
      <c r="D134" s="195"/>
      <c r="E134" s="170">
        <v>9.7244999999999998E-2</v>
      </c>
      <c r="F134" s="171"/>
      <c r="G134" s="172">
        <v>5.3649000000000002E-2</v>
      </c>
      <c r="H134" s="173"/>
      <c r="I134" s="170">
        <v>8.6719999999999992E-3</v>
      </c>
      <c r="J134" s="171"/>
      <c r="K134" s="172">
        <v>6.28E-3</v>
      </c>
      <c r="L134" s="173"/>
      <c r="M134" s="135" t="s">
        <v>136</v>
      </c>
      <c r="N134" s="173"/>
      <c r="O134" s="136" t="s">
        <v>136</v>
      </c>
      <c r="P134" s="271"/>
      <c r="Q134" s="195"/>
      <c r="R134" s="170">
        <v>5.4961000000000003E-2</v>
      </c>
      <c r="S134" s="171"/>
      <c r="T134" s="172">
        <v>2.8625000000000001E-2</v>
      </c>
      <c r="U134" s="173"/>
      <c r="V134" s="170">
        <v>4.4248000000000003E-2</v>
      </c>
      <c r="W134" s="171"/>
      <c r="X134" s="170">
        <v>2.7851000000000001E-2</v>
      </c>
      <c r="Z134" s="135" t="s">
        <v>136</v>
      </c>
      <c r="AA134" s="173"/>
      <c r="AB134" s="136" t="s">
        <v>136</v>
      </c>
    </row>
    <row r="135" spans="1:28" x14ac:dyDescent="0.25">
      <c r="A135" s="167" t="s">
        <v>270</v>
      </c>
      <c r="B135" s="129">
        <v>361</v>
      </c>
      <c r="C135" s="168" t="s">
        <v>136</v>
      </c>
      <c r="E135" s="170">
        <v>1.0539E-2</v>
      </c>
      <c r="F135" s="171"/>
      <c r="G135" s="172">
        <v>5.8139999999999997E-3</v>
      </c>
      <c r="H135" s="173"/>
      <c r="I135" s="170">
        <v>2.1749999999999999E-3</v>
      </c>
      <c r="J135" s="171"/>
      <c r="K135" s="172">
        <v>1.575E-3</v>
      </c>
      <c r="L135" s="173"/>
      <c r="M135" s="135" t="s">
        <v>136</v>
      </c>
      <c r="N135" s="173"/>
      <c r="O135" s="136" t="s">
        <v>136</v>
      </c>
      <c r="P135" s="310"/>
      <c r="Q135" s="176"/>
      <c r="R135" s="170">
        <v>5.6011999999999999E-2</v>
      </c>
      <c r="S135" s="171"/>
      <c r="T135" s="172">
        <v>2.9173000000000001E-2</v>
      </c>
      <c r="U135" s="173"/>
      <c r="V135" s="170">
        <v>1.2741000000000001E-2</v>
      </c>
      <c r="W135" s="171"/>
      <c r="X135" s="170">
        <v>8.0190000000000001E-3</v>
      </c>
      <c r="Z135" s="135" t="s">
        <v>136</v>
      </c>
      <c r="AA135" s="173"/>
      <c r="AB135" s="136" t="s">
        <v>136</v>
      </c>
    </row>
    <row r="136" spans="1:28" x14ac:dyDescent="0.25">
      <c r="A136" s="167" t="s">
        <v>271</v>
      </c>
      <c r="B136" s="129">
        <v>422</v>
      </c>
      <c r="C136" s="168" t="s">
        <v>136</v>
      </c>
      <c r="E136" s="170">
        <v>0.18840299999999999</v>
      </c>
      <c r="F136" s="171"/>
      <c r="G136" s="172">
        <v>0.103939</v>
      </c>
      <c r="H136" s="173"/>
      <c r="I136" s="170">
        <v>0.106992</v>
      </c>
      <c r="J136" s="171"/>
      <c r="K136" s="172">
        <v>7.7477000000000004E-2</v>
      </c>
      <c r="L136" s="173"/>
      <c r="M136" s="135">
        <v>0.105506</v>
      </c>
      <c r="N136" s="173"/>
      <c r="O136" s="136">
        <v>8.6244000000000001E-2</v>
      </c>
      <c r="P136" s="310"/>
      <c r="Q136" s="176"/>
      <c r="R136" s="170">
        <v>0.105112</v>
      </c>
      <c r="S136" s="171"/>
      <c r="T136" s="172">
        <v>5.4745000000000002E-2</v>
      </c>
      <c r="U136" s="173"/>
      <c r="V136" s="170">
        <v>0.18193599999999999</v>
      </c>
      <c r="W136" s="171"/>
      <c r="X136" s="170">
        <v>0.11451500000000001</v>
      </c>
      <c r="Z136" s="135">
        <v>0.18279300000000001</v>
      </c>
      <c r="AA136" s="173"/>
      <c r="AB136" s="136">
        <v>0.134994</v>
      </c>
    </row>
    <row r="137" spans="1:28" x14ac:dyDescent="0.25">
      <c r="A137" s="167" t="s">
        <v>272</v>
      </c>
      <c r="B137" s="129">
        <v>423</v>
      </c>
      <c r="C137" s="168" t="s">
        <v>136</v>
      </c>
      <c r="D137" s="195"/>
      <c r="E137" s="170">
        <v>2.2842999999999999E-2</v>
      </c>
      <c r="F137" s="171"/>
      <c r="G137" s="172">
        <v>1.2602E-2</v>
      </c>
      <c r="H137" s="173"/>
      <c r="I137" s="170">
        <v>1.6035000000000001E-2</v>
      </c>
      <c r="J137" s="171"/>
      <c r="K137" s="172">
        <v>1.1612000000000001E-2</v>
      </c>
      <c r="L137" s="173"/>
      <c r="M137" s="135">
        <v>1.5906E-2</v>
      </c>
      <c r="N137" s="173"/>
      <c r="O137" s="136">
        <v>1.3002E-2</v>
      </c>
      <c r="P137" s="271"/>
      <c r="Q137" s="195"/>
      <c r="R137" s="170">
        <v>1.6702999999999999E-2</v>
      </c>
      <c r="S137" s="171"/>
      <c r="T137" s="172">
        <v>8.6990000000000001E-3</v>
      </c>
      <c r="U137" s="173"/>
      <c r="V137" s="170">
        <v>2.3084E-2</v>
      </c>
      <c r="W137" s="171"/>
      <c r="X137" s="170">
        <v>1.453E-2</v>
      </c>
      <c r="Z137" s="135">
        <v>2.3380000000000001E-2</v>
      </c>
      <c r="AA137" s="173"/>
      <c r="AB137" s="136">
        <v>1.7266E-2</v>
      </c>
    </row>
    <row r="138" spans="1:28" x14ac:dyDescent="0.25">
      <c r="A138" s="167" t="s">
        <v>273</v>
      </c>
      <c r="B138" s="129">
        <v>424</v>
      </c>
      <c r="C138" s="168" t="s">
        <v>136</v>
      </c>
      <c r="D138" s="195"/>
      <c r="E138" s="170">
        <v>0.19150400000000001</v>
      </c>
      <c r="F138" s="171"/>
      <c r="G138" s="172">
        <v>0.10564999999999999</v>
      </c>
      <c r="H138" s="173"/>
      <c r="I138" s="170">
        <v>9.1800999999999994E-2</v>
      </c>
      <c r="J138" s="171"/>
      <c r="K138" s="172">
        <v>6.6476999999999994E-2</v>
      </c>
      <c r="L138" s="173"/>
      <c r="M138" s="135">
        <v>8.9833999999999997E-2</v>
      </c>
      <c r="N138" s="173"/>
      <c r="O138" s="136">
        <v>7.3432999999999998E-2</v>
      </c>
      <c r="P138" s="271"/>
      <c r="Q138" s="195"/>
      <c r="R138" s="170">
        <v>0.12952900000000001</v>
      </c>
      <c r="S138" s="171"/>
      <c r="T138" s="172">
        <v>6.7461999999999994E-2</v>
      </c>
      <c r="U138" s="173"/>
      <c r="V138" s="170">
        <v>0.312473</v>
      </c>
      <c r="W138" s="171"/>
      <c r="X138" s="170">
        <v>0.19667799999999999</v>
      </c>
      <c r="Z138" s="135">
        <v>0.314363</v>
      </c>
      <c r="AA138" s="173"/>
      <c r="AB138" s="136">
        <v>0.23216000000000001</v>
      </c>
    </row>
    <row r="139" spans="1:28" x14ac:dyDescent="0.25">
      <c r="A139" s="167" t="s">
        <v>274</v>
      </c>
      <c r="B139" s="129">
        <v>490</v>
      </c>
      <c r="C139" s="168" t="s">
        <v>136</v>
      </c>
      <c r="D139" s="195"/>
      <c r="E139" s="170">
        <v>3.346733</v>
      </c>
      <c r="F139" s="171"/>
      <c r="G139" s="172">
        <v>1.8463449999999999</v>
      </c>
      <c r="H139" s="173"/>
      <c r="I139" s="170">
        <v>4.6423690000000004</v>
      </c>
      <c r="J139" s="171"/>
      <c r="K139" s="172">
        <v>3.3617119999999998</v>
      </c>
      <c r="L139" s="173"/>
      <c r="M139" s="135">
        <v>0.110194</v>
      </c>
      <c r="N139" s="173"/>
      <c r="O139" s="136">
        <v>9.0076000000000003E-2</v>
      </c>
      <c r="P139" s="271"/>
      <c r="Q139" s="195"/>
      <c r="R139" s="170">
        <v>13.161075</v>
      </c>
      <c r="S139" s="171"/>
      <c r="T139" s="172">
        <v>6.8546490000000002</v>
      </c>
      <c r="U139" s="173"/>
      <c r="V139" s="170">
        <v>5.3801110000000003</v>
      </c>
      <c r="W139" s="171"/>
      <c r="X139" s="170">
        <v>3.3863669999999999</v>
      </c>
      <c r="Z139" s="135">
        <v>0.42680400000000002</v>
      </c>
      <c r="AA139" s="173"/>
      <c r="AB139" s="136">
        <v>0.31519900000000001</v>
      </c>
    </row>
    <row r="140" spans="1:28" x14ac:dyDescent="0.25">
      <c r="A140" s="167" t="s">
        <v>275</v>
      </c>
      <c r="B140" s="129">
        <v>500</v>
      </c>
      <c r="C140" s="168" t="s">
        <v>136</v>
      </c>
      <c r="E140" s="170">
        <v>9.2078340000000001</v>
      </c>
      <c r="F140" s="171"/>
      <c r="G140" s="172">
        <v>5.0798300000000003</v>
      </c>
      <c r="H140" s="173"/>
      <c r="I140" s="170">
        <v>6.9309810000000001</v>
      </c>
      <c r="J140" s="171"/>
      <c r="K140" s="172">
        <v>5.0189810000000001</v>
      </c>
      <c r="L140" s="173"/>
      <c r="M140" s="135">
        <v>6.9022899999999998</v>
      </c>
      <c r="N140" s="173"/>
      <c r="O140" s="136">
        <v>5.6421720000000004</v>
      </c>
      <c r="P140" s="310"/>
      <c r="Q140" s="176"/>
      <c r="R140" s="170">
        <v>9.479298</v>
      </c>
      <c r="S140" s="171"/>
      <c r="T140" s="172">
        <v>4.9370789999999998</v>
      </c>
      <c r="U140" s="173"/>
      <c r="V140" s="170">
        <v>10.275150999999999</v>
      </c>
      <c r="W140" s="171"/>
      <c r="X140" s="170">
        <v>6.4674199999999997</v>
      </c>
      <c r="Z140" s="135">
        <v>10.354134999999999</v>
      </c>
      <c r="AA140" s="173"/>
      <c r="AB140" s="136">
        <v>7.6466240000000001</v>
      </c>
    </row>
    <row r="141" spans="1:28" x14ac:dyDescent="0.25">
      <c r="A141" s="167" t="s">
        <v>276</v>
      </c>
      <c r="B141" s="129">
        <v>568</v>
      </c>
      <c r="C141" s="168" t="s">
        <v>136</v>
      </c>
      <c r="D141" s="195"/>
      <c r="E141" s="170">
        <v>0.19392799999999999</v>
      </c>
      <c r="F141" s="171"/>
      <c r="G141" s="172">
        <v>0.106987</v>
      </c>
      <c r="H141" s="173"/>
      <c r="I141" s="170">
        <v>0.169461</v>
      </c>
      <c r="J141" s="171"/>
      <c r="K141" s="172">
        <v>0.122713</v>
      </c>
      <c r="L141" s="173"/>
      <c r="M141" s="135">
        <v>0.168934</v>
      </c>
      <c r="N141" s="173"/>
      <c r="O141" s="136">
        <v>0.13809299999999999</v>
      </c>
      <c r="P141" s="271"/>
      <c r="Q141" s="195"/>
      <c r="R141" s="170">
        <v>0.215865</v>
      </c>
      <c r="S141" s="171"/>
      <c r="T141" s="172">
        <v>0.112428</v>
      </c>
      <c r="U141" s="173"/>
      <c r="V141" s="170">
        <v>0.26558700000000002</v>
      </c>
      <c r="W141" s="171"/>
      <c r="X141" s="170">
        <v>0.16716700000000001</v>
      </c>
      <c r="Z141" s="135">
        <v>0.26848300000000003</v>
      </c>
      <c r="AA141" s="173"/>
      <c r="AB141" s="136">
        <v>0.19827700000000001</v>
      </c>
    </row>
    <row r="142" spans="1:28" x14ac:dyDescent="0.25">
      <c r="A142" s="167" t="s">
        <v>454</v>
      </c>
      <c r="B142" s="129">
        <v>702</v>
      </c>
      <c r="C142" s="168" t="s">
        <v>136</v>
      </c>
      <c r="D142" s="195"/>
      <c r="E142" s="170">
        <v>0.18856899999999999</v>
      </c>
      <c r="F142" s="171"/>
      <c r="G142" s="172">
        <v>0.104031</v>
      </c>
      <c r="H142" s="173"/>
      <c r="I142" s="170">
        <v>2.3897999999999999E-2</v>
      </c>
      <c r="J142" s="171"/>
      <c r="K142" s="172">
        <v>1.7305000000000001E-2</v>
      </c>
      <c r="L142" s="173"/>
      <c r="M142" s="135" t="s">
        <v>136</v>
      </c>
      <c r="N142" s="173"/>
      <c r="O142" s="136" t="s">
        <v>136</v>
      </c>
      <c r="P142" s="271"/>
      <c r="Q142" s="195"/>
      <c r="R142" s="170">
        <v>0.17172200000000001</v>
      </c>
      <c r="S142" s="171"/>
      <c r="T142" s="172">
        <v>8.9438000000000004E-2</v>
      </c>
      <c r="U142" s="173"/>
      <c r="V142" s="170">
        <v>5.1212000000000001E-2</v>
      </c>
      <c r="W142" s="171"/>
      <c r="X142" s="170">
        <v>3.2233999999999999E-2</v>
      </c>
      <c r="Z142" s="135" t="s">
        <v>136</v>
      </c>
      <c r="AA142" s="173"/>
      <c r="AB142" s="136" t="s">
        <v>136</v>
      </c>
    </row>
    <row r="143" spans="1:28" x14ac:dyDescent="0.25">
      <c r="A143" s="167" t="s">
        <v>277</v>
      </c>
      <c r="B143" s="129">
        <v>703</v>
      </c>
      <c r="C143" s="168" t="s">
        <v>136</v>
      </c>
      <c r="E143" s="170">
        <v>7.2499999999999995E-4</v>
      </c>
      <c r="F143" s="171"/>
      <c r="G143" s="172">
        <v>4.0000000000000002E-4</v>
      </c>
      <c r="H143" s="173"/>
      <c r="I143" s="170">
        <v>2.6819999999999999E-3</v>
      </c>
      <c r="J143" s="171"/>
      <c r="K143" s="172">
        <v>1.9419999999999999E-3</v>
      </c>
      <c r="L143" s="173"/>
      <c r="M143" s="135" t="s">
        <v>136</v>
      </c>
      <c r="N143" s="173"/>
      <c r="O143" s="136" t="s">
        <v>136</v>
      </c>
      <c r="P143" s="310"/>
      <c r="Q143" s="176"/>
      <c r="R143" s="170">
        <v>7.2490000000000002E-3</v>
      </c>
      <c r="S143" s="171"/>
      <c r="T143" s="172">
        <v>3.7750000000000001E-3</v>
      </c>
      <c r="U143" s="173"/>
      <c r="V143" s="170">
        <v>6.3599999999999996E-4</v>
      </c>
      <c r="W143" s="171"/>
      <c r="X143" s="170">
        <v>4.0000000000000002E-4</v>
      </c>
      <c r="Z143" s="135" t="s">
        <v>136</v>
      </c>
      <c r="AA143" s="173"/>
      <c r="AB143" s="136" t="s">
        <v>136</v>
      </c>
    </row>
    <row r="144" spans="1:28" x14ac:dyDescent="0.25">
      <c r="A144" s="167" t="s">
        <v>455</v>
      </c>
      <c r="B144" s="129">
        <v>704</v>
      </c>
      <c r="C144" s="168" t="s">
        <v>136</v>
      </c>
      <c r="D144" s="195"/>
      <c r="E144" s="170">
        <v>7.2499999999999995E-4</v>
      </c>
      <c r="F144" s="171"/>
      <c r="G144" s="172">
        <v>4.0000000000000002E-4</v>
      </c>
      <c r="H144" s="173"/>
      <c r="I144" s="170">
        <v>5.5199999999999997E-4</v>
      </c>
      <c r="J144" s="171"/>
      <c r="K144" s="172">
        <v>4.0000000000000002E-4</v>
      </c>
      <c r="L144" s="173"/>
      <c r="M144" s="135" t="s">
        <v>136</v>
      </c>
      <c r="N144" s="173"/>
      <c r="O144" s="136" t="s">
        <v>136</v>
      </c>
      <c r="P144" s="271"/>
      <c r="Q144" s="195"/>
      <c r="R144" s="170">
        <v>7.6800000000000002E-4</v>
      </c>
      <c r="S144" s="171"/>
      <c r="T144" s="172">
        <v>4.0000000000000002E-4</v>
      </c>
      <c r="U144" s="173"/>
      <c r="V144" s="170">
        <v>6.3599999999999996E-4</v>
      </c>
      <c r="W144" s="171"/>
      <c r="X144" s="170">
        <v>4.0000000000000002E-4</v>
      </c>
      <c r="Z144" s="135" t="s">
        <v>136</v>
      </c>
      <c r="AA144" s="173"/>
      <c r="AB144" s="136" t="s">
        <v>136</v>
      </c>
    </row>
    <row r="145" spans="1:28" x14ac:dyDescent="0.25">
      <c r="A145" s="167" t="s">
        <v>278</v>
      </c>
      <c r="B145" s="129">
        <v>705</v>
      </c>
      <c r="C145" s="168" t="s">
        <v>656</v>
      </c>
      <c r="D145" s="195"/>
      <c r="E145" s="170"/>
      <c r="F145" s="171"/>
      <c r="G145" s="172" t="s">
        <v>136</v>
      </c>
      <c r="H145" s="173"/>
      <c r="I145" s="170">
        <v>0</v>
      </c>
      <c r="J145" s="171"/>
      <c r="K145" s="172" t="s">
        <v>136</v>
      </c>
      <c r="L145" s="173"/>
      <c r="M145" s="135" t="s">
        <v>136</v>
      </c>
      <c r="N145" s="173"/>
      <c r="O145" s="136" t="s">
        <v>136</v>
      </c>
      <c r="P145" s="312"/>
      <c r="Q145" s="195"/>
      <c r="R145" s="170">
        <v>0</v>
      </c>
      <c r="S145" s="171"/>
      <c r="T145" s="172" t="s">
        <v>136</v>
      </c>
      <c r="U145" s="173"/>
      <c r="V145" s="170">
        <v>0</v>
      </c>
      <c r="W145" s="171"/>
      <c r="X145" s="170" t="s">
        <v>136</v>
      </c>
      <c r="Z145" s="135" t="s">
        <v>136</v>
      </c>
      <c r="AA145" s="173"/>
      <c r="AB145" s="136" t="s">
        <v>136</v>
      </c>
    </row>
    <row r="146" spans="1:28" x14ac:dyDescent="0.25">
      <c r="A146" s="167" t="s">
        <v>653</v>
      </c>
      <c r="B146" s="129">
        <v>706</v>
      </c>
      <c r="C146" s="168" t="s">
        <v>136</v>
      </c>
      <c r="E146" s="170">
        <v>7.2499999999999995E-4</v>
      </c>
      <c r="F146" s="171"/>
      <c r="G146" s="172">
        <v>4.0000000000000002E-4</v>
      </c>
      <c r="H146" s="173"/>
      <c r="I146" s="170">
        <v>5.5199999999999997E-4</v>
      </c>
      <c r="J146" s="171"/>
      <c r="K146" s="172">
        <v>4.0000000000000002E-4</v>
      </c>
      <c r="L146" s="173"/>
      <c r="M146" s="135" t="s">
        <v>136</v>
      </c>
      <c r="N146" s="173"/>
      <c r="O146" s="136" t="s">
        <v>136</v>
      </c>
      <c r="P146" s="310"/>
      <c r="Q146" s="176"/>
      <c r="R146" s="170">
        <v>7.6800000000000002E-4</v>
      </c>
      <c r="S146" s="171"/>
      <c r="T146" s="172">
        <v>4.0000000000000002E-4</v>
      </c>
      <c r="U146" s="173"/>
      <c r="V146" s="170">
        <v>6.3599999999999996E-4</v>
      </c>
      <c r="W146" s="171"/>
      <c r="X146" s="170">
        <v>4.0000000000000002E-4</v>
      </c>
      <c r="Z146" s="135" t="s">
        <v>136</v>
      </c>
      <c r="AA146" s="173"/>
      <c r="AB146" s="136" t="s">
        <v>136</v>
      </c>
    </row>
    <row r="147" spans="1:28" x14ac:dyDescent="0.25">
      <c r="A147" s="167" t="s">
        <v>279</v>
      </c>
      <c r="B147" s="129">
        <v>707</v>
      </c>
      <c r="C147" s="168" t="s">
        <v>136</v>
      </c>
      <c r="D147" s="195"/>
      <c r="E147" s="170">
        <v>7.2499999999999995E-4</v>
      </c>
      <c r="F147" s="171"/>
      <c r="G147" s="172">
        <v>4.0000000000000002E-4</v>
      </c>
      <c r="H147" s="173"/>
      <c r="I147" s="170">
        <v>5.5199999999999997E-4</v>
      </c>
      <c r="J147" s="171"/>
      <c r="K147" s="172">
        <v>4.0000000000000002E-4</v>
      </c>
      <c r="L147" s="173"/>
      <c r="M147" s="135" t="s">
        <v>136</v>
      </c>
      <c r="N147" s="173"/>
      <c r="O147" s="136" t="s">
        <v>136</v>
      </c>
      <c r="P147" s="271"/>
      <c r="Q147" s="195"/>
      <c r="R147" s="170">
        <v>7.6800000000000002E-4</v>
      </c>
      <c r="S147" s="171"/>
      <c r="T147" s="172">
        <v>4.0000000000000002E-4</v>
      </c>
      <c r="U147" s="173"/>
      <c r="V147" s="170">
        <v>6.3599999999999996E-4</v>
      </c>
      <c r="W147" s="171"/>
      <c r="X147" s="170">
        <v>4.0000000000000002E-4</v>
      </c>
      <c r="Z147" s="135" t="s">
        <v>136</v>
      </c>
      <c r="AA147" s="173"/>
      <c r="AB147" s="136" t="s">
        <v>136</v>
      </c>
    </row>
    <row r="148" spans="1:28" x14ac:dyDescent="0.25">
      <c r="A148" s="167" t="s">
        <v>280</v>
      </c>
      <c r="B148" s="129">
        <v>713</v>
      </c>
      <c r="C148" s="168" t="s">
        <v>136</v>
      </c>
      <c r="D148" s="195"/>
      <c r="E148" s="170">
        <v>8.3269999999999993E-3</v>
      </c>
      <c r="F148" s="171"/>
      <c r="G148" s="172">
        <v>4.594E-3</v>
      </c>
      <c r="H148" s="173"/>
      <c r="I148" s="170">
        <v>7.4600000000000003E-4</v>
      </c>
      <c r="J148" s="171"/>
      <c r="K148" s="172">
        <v>5.4000000000000001E-4</v>
      </c>
      <c r="L148" s="173"/>
      <c r="M148" s="135" t="s">
        <v>136</v>
      </c>
      <c r="N148" s="173"/>
      <c r="O148" s="136" t="s">
        <v>136</v>
      </c>
      <c r="P148" s="271"/>
      <c r="Q148" s="195"/>
      <c r="R148" s="170">
        <v>2.6329999999999999E-3</v>
      </c>
      <c r="S148" s="171"/>
      <c r="T148" s="172">
        <v>1.371E-3</v>
      </c>
      <c r="U148" s="173"/>
      <c r="V148" s="170">
        <v>4.0159999999999996E-3</v>
      </c>
      <c r="W148" s="171"/>
      <c r="X148" s="170">
        <v>2.5279999999999999E-3</v>
      </c>
      <c r="Z148" s="135" t="s">
        <v>136</v>
      </c>
      <c r="AA148" s="173"/>
      <c r="AB148" s="136" t="s">
        <v>136</v>
      </c>
    </row>
    <row r="149" spans="1:28" x14ac:dyDescent="0.25">
      <c r="A149" s="167" t="s">
        <v>281</v>
      </c>
      <c r="B149" s="129">
        <v>714</v>
      </c>
      <c r="C149" s="168" t="s">
        <v>136</v>
      </c>
      <c r="E149" s="170">
        <v>4.4470000000000004E-3</v>
      </c>
      <c r="F149" s="171"/>
      <c r="G149" s="172">
        <v>2.4529999999999999E-3</v>
      </c>
      <c r="H149" s="173"/>
      <c r="I149" s="170">
        <v>1.5120000000000001E-3</v>
      </c>
      <c r="J149" s="171"/>
      <c r="K149" s="172">
        <v>1.0950000000000001E-3</v>
      </c>
      <c r="L149" s="173"/>
      <c r="M149" s="135" t="s">
        <v>136</v>
      </c>
      <c r="N149" s="173"/>
      <c r="O149" s="136" t="s">
        <v>136</v>
      </c>
      <c r="P149" s="310"/>
      <c r="Q149" s="176"/>
      <c r="R149" s="170">
        <v>7.6800000000000002E-4</v>
      </c>
      <c r="S149" s="171"/>
      <c r="T149" s="172">
        <v>4.0000000000000002E-4</v>
      </c>
      <c r="U149" s="173"/>
      <c r="V149" s="170">
        <v>5.5399999999999998E-3</v>
      </c>
      <c r="W149" s="171"/>
      <c r="X149" s="170">
        <v>3.4870000000000001E-3</v>
      </c>
      <c r="Z149" s="135" t="s">
        <v>136</v>
      </c>
      <c r="AA149" s="173"/>
      <c r="AB149" s="136" t="s">
        <v>136</v>
      </c>
    </row>
    <row r="150" spans="1:28" x14ac:dyDescent="0.25">
      <c r="A150" s="167" t="s">
        <v>282</v>
      </c>
      <c r="B150" s="129">
        <v>717</v>
      </c>
      <c r="C150" s="168" t="s">
        <v>136</v>
      </c>
      <c r="D150" s="195"/>
      <c r="E150" s="170">
        <v>7.2499999999999995E-4</v>
      </c>
      <c r="F150" s="171"/>
      <c r="G150" s="172">
        <v>4.0000000000000002E-4</v>
      </c>
      <c r="H150" s="173"/>
      <c r="I150" s="170">
        <v>5.5199999999999997E-4</v>
      </c>
      <c r="J150" s="171"/>
      <c r="K150" s="172">
        <v>4.0000000000000002E-4</v>
      </c>
      <c r="L150" s="173"/>
      <c r="M150" s="135" t="s">
        <v>136</v>
      </c>
      <c r="N150" s="173"/>
      <c r="O150" s="136" t="s">
        <v>136</v>
      </c>
      <c r="P150" s="271"/>
      <c r="Q150" s="195"/>
      <c r="R150" s="170">
        <v>7.0429999999999998E-3</v>
      </c>
      <c r="S150" s="171"/>
      <c r="T150" s="172">
        <v>3.6679999999999998E-3</v>
      </c>
      <c r="U150" s="173"/>
      <c r="V150" s="170">
        <v>2.3739999999999998E-3</v>
      </c>
      <c r="W150" s="171"/>
      <c r="X150" s="170">
        <v>1.4940000000000001E-3</v>
      </c>
      <c r="Z150" s="135" t="s">
        <v>136</v>
      </c>
      <c r="AA150" s="173"/>
      <c r="AB150" s="136" t="s">
        <v>136</v>
      </c>
    </row>
    <row r="151" spans="1:28" x14ac:dyDescent="0.25">
      <c r="A151" s="167" t="s">
        <v>283</v>
      </c>
      <c r="B151" s="129">
        <v>721</v>
      </c>
      <c r="C151" s="168" t="s">
        <v>136</v>
      </c>
      <c r="E151" s="170">
        <v>3.7998999999999998E-2</v>
      </c>
      <c r="F151" s="171"/>
      <c r="G151" s="172">
        <v>2.0964E-2</v>
      </c>
      <c r="H151" s="173"/>
      <c r="I151" s="170">
        <v>1.2633E-2</v>
      </c>
      <c r="J151" s="171"/>
      <c r="K151" s="172">
        <v>9.1479999999999999E-3</v>
      </c>
      <c r="L151" s="173"/>
      <c r="M151" s="135" t="s">
        <v>136</v>
      </c>
      <c r="N151" s="173"/>
      <c r="O151" s="136" t="s">
        <v>136</v>
      </c>
      <c r="P151" s="310"/>
      <c r="Q151" s="176"/>
      <c r="R151" s="170">
        <v>2.3806999999999998E-2</v>
      </c>
      <c r="S151" s="171"/>
      <c r="T151" s="172">
        <v>1.2399E-2</v>
      </c>
      <c r="U151" s="173"/>
      <c r="V151" s="170">
        <v>1.9219E-2</v>
      </c>
      <c r="W151" s="171"/>
      <c r="X151" s="170">
        <v>1.2097E-2</v>
      </c>
      <c r="Z151" s="135" t="s">
        <v>136</v>
      </c>
      <c r="AA151" s="173"/>
      <c r="AB151" s="136" t="s">
        <v>136</v>
      </c>
    </row>
    <row r="152" spans="1:28" x14ac:dyDescent="0.25">
      <c r="A152" s="167" t="s">
        <v>284</v>
      </c>
      <c r="B152" s="129">
        <v>722</v>
      </c>
      <c r="C152" s="168" t="s">
        <v>136</v>
      </c>
      <c r="E152" s="170">
        <v>1.5343000000000001E-2</v>
      </c>
      <c r="F152" s="171"/>
      <c r="G152" s="172">
        <v>8.4650000000000003E-3</v>
      </c>
      <c r="H152" s="173"/>
      <c r="I152" s="170">
        <v>1.356E-3</v>
      </c>
      <c r="J152" s="171"/>
      <c r="K152" s="172">
        <v>9.8200000000000002E-4</v>
      </c>
      <c r="L152" s="173"/>
      <c r="M152" s="135" t="s">
        <v>136</v>
      </c>
      <c r="N152" s="173"/>
      <c r="O152" s="136" t="s">
        <v>136</v>
      </c>
      <c r="P152" s="271"/>
      <c r="Q152" s="176"/>
      <c r="R152" s="170">
        <v>3.8800000000000002E-3</v>
      </c>
      <c r="S152" s="171"/>
      <c r="T152" s="172">
        <v>2.0209999999999998E-3</v>
      </c>
      <c r="U152" s="173"/>
      <c r="V152" s="170">
        <v>6.3599999999999996E-4</v>
      </c>
      <c r="W152" s="171"/>
      <c r="X152" s="170">
        <v>4.0000000000000002E-4</v>
      </c>
      <c r="Z152" s="135" t="s">
        <v>136</v>
      </c>
      <c r="AA152" s="173"/>
      <c r="AB152" s="136" t="s">
        <v>136</v>
      </c>
    </row>
    <row r="153" spans="1:28" x14ac:dyDescent="0.25">
      <c r="A153" s="167" t="s">
        <v>285</v>
      </c>
      <c r="B153" s="129">
        <v>725</v>
      </c>
      <c r="C153" s="168" t="s">
        <v>136</v>
      </c>
      <c r="D153" s="195"/>
      <c r="E153" s="170">
        <v>1.4652E-2</v>
      </c>
      <c r="F153" s="171"/>
      <c r="G153" s="172">
        <v>8.0829999999999999E-3</v>
      </c>
      <c r="H153" s="173"/>
      <c r="I153" s="170">
        <v>8.064E-3</v>
      </c>
      <c r="J153" s="171"/>
      <c r="K153" s="172">
        <v>5.8389999999999996E-3</v>
      </c>
      <c r="L153" s="173"/>
      <c r="M153" s="135" t="s">
        <v>136</v>
      </c>
      <c r="N153" s="173"/>
      <c r="O153" s="136" t="s">
        <v>136</v>
      </c>
      <c r="P153" s="313"/>
      <c r="Q153" s="195"/>
      <c r="R153" s="170">
        <v>6.2589999999999998E-3</v>
      </c>
      <c r="S153" s="171"/>
      <c r="T153" s="172">
        <v>3.2599999999999999E-3</v>
      </c>
      <c r="U153" s="173"/>
      <c r="V153" s="170">
        <v>4.5840000000000004E-3</v>
      </c>
      <c r="W153" s="171"/>
      <c r="X153" s="170">
        <v>2.885E-3</v>
      </c>
      <c r="Z153" s="135" t="s">
        <v>136</v>
      </c>
      <c r="AA153" s="173"/>
      <c r="AB153" s="136" t="s">
        <v>136</v>
      </c>
    </row>
    <row r="154" spans="1:28" x14ac:dyDescent="0.25">
      <c r="A154" s="167" t="s">
        <v>287</v>
      </c>
      <c r="B154" s="129">
        <v>727</v>
      </c>
      <c r="C154" s="168" t="s">
        <v>136</v>
      </c>
      <c r="E154" s="170">
        <v>3.4338E-2</v>
      </c>
      <c r="F154" s="171"/>
      <c r="G154" s="172">
        <v>1.8943999999999999E-2</v>
      </c>
      <c r="H154" s="173"/>
      <c r="I154" s="170">
        <v>2.725E-3</v>
      </c>
      <c r="J154" s="171"/>
      <c r="K154" s="172">
        <v>1.9729999999999999E-3</v>
      </c>
      <c r="L154" s="173"/>
      <c r="M154" s="135" t="s">
        <v>136</v>
      </c>
      <c r="N154" s="173"/>
      <c r="O154" s="136" t="s">
        <v>136</v>
      </c>
      <c r="P154" s="310"/>
      <c r="Q154" s="176"/>
      <c r="R154" s="170">
        <v>3.5196999999999999E-2</v>
      </c>
      <c r="S154" s="171"/>
      <c r="T154" s="172">
        <v>1.8332000000000001E-2</v>
      </c>
      <c r="U154" s="173"/>
      <c r="V154" s="170">
        <v>2.2235999999999999E-2</v>
      </c>
      <c r="W154" s="171"/>
      <c r="X154" s="170">
        <v>1.3996E-2</v>
      </c>
      <c r="Z154" s="135" t="s">
        <v>136</v>
      </c>
      <c r="AA154" s="173"/>
      <c r="AB154" s="136" t="s">
        <v>136</v>
      </c>
    </row>
    <row r="155" spans="1:28" x14ac:dyDescent="0.25">
      <c r="A155" s="167" t="s">
        <v>288</v>
      </c>
      <c r="B155" s="129">
        <v>728</v>
      </c>
      <c r="C155" s="168" t="s">
        <v>136</v>
      </c>
      <c r="D155" s="195"/>
      <c r="E155" s="170">
        <v>7.2499999999999995E-4</v>
      </c>
      <c r="F155" s="171"/>
      <c r="G155" s="172">
        <v>4.0000000000000002E-4</v>
      </c>
      <c r="H155" s="173"/>
      <c r="I155" s="170">
        <v>5.5199999999999997E-4</v>
      </c>
      <c r="J155" s="171"/>
      <c r="K155" s="172">
        <v>4.0000000000000002E-4</v>
      </c>
      <c r="L155" s="173"/>
      <c r="M155" s="135" t="s">
        <v>136</v>
      </c>
      <c r="N155" s="173"/>
      <c r="O155" s="136" t="s">
        <v>136</v>
      </c>
      <c r="P155" s="271"/>
      <c r="Q155" s="195"/>
      <c r="R155" s="170">
        <v>7.6800000000000002E-4</v>
      </c>
      <c r="S155" s="171"/>
      <c r="T155" s="172">
        <v>4.0000000000000002E-4</v>
      </c>
      <c r="U155" s="173"/>
      <c r="V155" s="170">
        <v>6.3599999999999996E-4</v>
      </c>
      <c r="W155" s="171"/>
      <c r="X155" s="170">
        <v>4.0000000000000002E-4</v>
      </c>
      <c r="Z155" s="135" t="s">
        <v>136</v>
      </c>
      <c r="AA155" s="173"/>
      <c r="AB155" s="136" t="s">
        <v>136</v>
      </c>
    </row>
    <row r="156" spans="1:28" x14ac:dyDescent="0.25">
      <c r="A156" s="167" t="s">
        <v>289</v>
      </c>
      <c r="B156" s="129">
        <v>731</v>
      </c>
      <c r="C156" s="168" t="s">
        <v>136</v>
      </c>
      <c r="D156" s="314"/>
      <c r="E156" s="170">
        <v>7.2499999999999995E-4</v>
      </c>
      <c r="F156" s="171"/>
      <c r="G156" s="172">
        <v>4.0000000000000002E-4</v>
      </c>
      <c r="H156" s="173"/>
      <c r="I156" s="170">
        <v>8.1169999999999992E-3</v>
      </c>
      <c r="J156" s="171"/>
      <c r="K156" s="172">
        <v>5.8780000000000004E-3</v>
      </c>
      <c r="L156" s="173"/>
      <c r="M156" s="135" t="s">
        <v>136</v>
      </c>
      <c r="N156" s="173"/>
      <c r="O156" s="136" t="s">
        <v>136</v>
      </c>
      <c r="P156" s="310"/>
      <c r="Q156" s="314"/>
      <c r="R156" s="170">
        <v>5.0109999999999998E-3</v>
      </c>
      <c r="S156" s="171"/>
      <c r="T156" s="172">
        <v>2.6099999999999999E-3</v>
      </c>
      <c r="U156" s="173"/>
      <c r="V156" s="170">
        <v>3.7569999999999999E-3</v>
      </c>
      <c r="W156" s="171"/>
      <c r="X156" s="170">
        <v>2.3649999999999999E-3</v>
      </c>
      <c r="Z156" s="135" t="s">
        <v>136</v>
      </c>
      <c r="AA156" s="173"/>
      <c r="AB156" s="136" t="s">
        <v>136</v>
      </c>
    </row>
    <row r="157" spans="1:28" x14ac:dyDescent="0.25">
      <c r="A157" s="167" t="s">
        <v>290</v>
      </c>
      <c r="B157" s="129">
        <v>736</v>
      </c>
      <c r="C157" s="168" t="s">
        <v>136</v>
      </c>
      <c r="D157" s="195"/>
      <c r="E157" s="170">
        <v>5.7780000000000001E-3</v>
      </c>
      <c r="F157" s="171"/>
      <c r="G157" s="172">
        <v>3.1879999999999999E-3</v>
      </c>
      <c r="H157" s="173"/>
      <c r="I157" s="170">
        <v>6.3270000000000002E-3</v>
      </c>
      <c r="J157" s="171"/>
      <c r="K157" s="172">
        <v>4.5820000000000001E-3</v>
      </c>
      <c r="L157" s="173"/>
      <c r="M157" s="135" t="s">
        <v>136</v>
      </c>
      <c r="N157" s="173"/>
      <c r="O157" s="136" t="s">
        <v>136</v>
      </c>
      <c r="P157" s="271"/>
      <c r="Q157" s="195"/>
      <c r="R157" s="170">
        <v>2.2242000000000001E-2</v>
      </c>
      <c r="S157" s="171"/>
      <c r="T157" s="172">
        <v>1.1584000000000001E-2</v>
      </c>
      <c r="U157" s="173"/>
      <c r="V157" s="170">
        <v>1.2378E-2</v>
      </c>
      <c r="W157" s="171"/>
      <c r="X157" s="170">
        <v>7.7910000000000002E-3</v>
      </c>
      <c r="Z157" s="135" t="s">
        <v>136</v>
      </c>
      <c r="AA157" s="173"/>
      <c r="AB157" s="136" t="s">
        <v>136</v>
      </c>
    </row>
    <row r="158" spans="1:28" x14ac:dyDescent="0.25">
      <c r="A158" s="167" t="s">
        <v>291</v>
      </c>
      <c r="B158" s="129">
        <v>737</v>
      </c>
      <c r="C158" s="168" t="s">
        <v>136</v>
      </c>
      <c r="E158" s="170">
        <v>7.2499999999999995E-4</v>
      </c>
      <c r="F158" s="171"/>
      <c r="G158" s="172">
        <v>4.0000000000000002E-4</v>
      </c>
      <c r="H158" s="173"/>
      <c r="I158" s="170">
        <v>5.5199999999999997E-4</v>
      </c>
      <c r="J158" s="171"/>
      <c r="K158" s="172">
        <v>4.0000000000000002E-4</v>
      </c>
      <c r="L158" s="173"/>
      <c r="M158" s="135" t="s">
        <v>136</v>
      </c>
      <c r="N158" s="173"/>
      <c r="O158" s="136" t="s">
        <v>136</v>
      </c>
      <c r="P158" s="311"/>
      <c r="Q158" s="176"/>
      <c r="R158" s="170">
        <v>7.6800000000000002E-4</v>
      </c>
      <c r="S158" s="171"/>
      <c r="T158" s="172">
        <v>4.0000000000000002E-4</v>
      </c>
      <c r="U158" s="173"/>
      <c r="V158" s="170">
        <v>6.3599999999999996E-4</v>
      </c>
      <c r="W158" s="171"/>
      <c r="X158" s="170">
        <v>4.0000000000000002E-4</v>
      </c>
      <c r="Z158" s="135" t="s">
        <v>136</v>
      </c>
      <c r="AA158" s="173"/>
      <c r="AB158" s="136" t="s">
        <v>136</v>
      </c>
    </row>
    <row r="159" spans="1:28" x14ac:dyDescent="0.25">
      <c r="A159" s="167" t="s">
        <v>292</v>
      </c>
      <c r="B159" s="129">
        <v>738</v>
      </c>
      <c r="C159" s="168" t="s">
        <v>136</v>
      </c>
      <c r="D159" s="195"/>
      <c r="E159" s="170">
        <v>6.3252000000000003E-2</v>
      </c>
      <c r="F159" s="171"/>
      <c r="G159" s="172">
        <v>3.4895000000000002E-2</v>
      </c>
      <c r="H159" s="173"/>
      <c r="I159" s="170">
        <v>3.4325000000000001E-2</v>
      </c>
      <c r="J159" s="171"/>
      <c r="K159" s="172">
        <v>2.4856E-2</v>
      </c>
      <c r="L159" s="173"/>
      <c r="M159" s="135" t="s">
        <v>136</v>
      </c>
      <c r="N159" s="173"/>
      <c r="O159" s="136" t="s">
        <v>136</v>
      </c>
      <c r="P159" s="271"/>
      <c r="Q159" s="195"/>
      <c r="R159" s="170">
        <v>5.1597999999999998E-2</v>
      </c>
      <c r="S159" s="171"/>
      <c r="T159" s="172">
        <v>2.6873999999999999E-2</v>
      </c>
      <c r="U159" s="173"/>
      <c r="V159" s="170">
        <v>7.9290000000000003E-3</v>
      </c>
      <c r="W159" s="171"/>
      <c r="X159" s="170">
        <v>4.9909999999999998E-3</v>
      </c>
      <c r="Z159" s="135" t="s">
        <v>136</v>
      </c>
      <c r="AA159" s="173"/>
      <c r="AB159" s="136" t="s">
        <v>136</v>
      </c>
    </row>
    <row r="160" spans="1:28" x14ac:dyDescent="0.25">
      <c r="A160" s="167" t="s">
        <v>293</v>
      </c>
      <c r="B160" s="129">
        <v>740</v>
      </c>
      <c r="C160" s="168" t="s">
        <v>136</v>
      </c>
      <c r="E160" s="170">
        <v>4.3146999999999998E-2</v>
      </c>
      <c r="F160" s="171"/>
      <c r="G160" s="172">
        <v>2.3803999999999999E-2</v>
      </c>
      <c r="H160" s="173"/>
      <c r="I160" s="170">
        <v>6.2950000000000002E-3</v>
      </c>
      <c r="J160" s="171"/>
      <c r="K160" s="172">
        <v>4.5580000000000004E-3</v>
      </c>
      <c r="L160" s="173"/>
      <c r="M160" s="135" t="s">
        <v>136</v>
      </c>
      <c r="N160" s="173"/>
      <c r="O160" s="136" t="s">
        <v>136</v>
      </c>
      <c r="P160" s="310"/>
      <c r="Q160" s="176"/>
      <c r="R160" s="170">
        <v>6.0004000000000002E-2</v>
      </c>
      <c r="S160" s="171"/>
      <c r="T160" s="172">
        <v>3.1252000000000002E-2</v>
      </c>
      <c r="U160" s="173"/>
      <c r="V160" s="170">
        <v>2.3283999999999999E-2</v>
      </c>
      <c r="W160" s="171"/>
      <c r="X160" s="170">
        <v>1.4655E-2</v>
      </c>
      <c r="Z160" s="135" t="s">
        <v>136</v>
      </c>
      <c r="AA160" s="173"/>
      <c r="AB160" s="136" t="s">
        <v>136</v>
      </c>
    </row>
    <row r="161" spans="1:28" x14ac:dyDescent="0.25">
      <c r="A161" s="167" t="s">
        <v>294</v>
      </c>
      <c r="B161" s="129">
        <v>741</v>
      </c>
      <c r="C161" s="168" t="s">
        <v>136</v>
      </c>
      <c r="D161" s="195"/>
      <c r="E161" s="170">
        <v>4.7233999999999998E-2</v>
      </c>
      <c r="F161" s="171"/>
      <c r="G161" s="172">
        <v>2.6058000000000001E-2</v>
      </c>
      <c r="H161" s="173"/>
      <c r="I161" s="170">
        <v>3.833E-3</v>
      </c>
      <c r="J161" s="171"/>
      <c r="K161" s="172">
        <v>2.7759999999999998E-3</v>
      </c>
      <c r="L161" s="173"/>
      <c r="M161" s="135" t="s">
        <v>136</v>
      </c>
      <c r="N161" s="173"/>
      <c r="O161" s="136" t="s">
        <v>136</v>
      </c>
      <c r="P161" s="271"/>
      <c r="Q161" s="195"/>
      <c r="R161" s="170">
        <v>2.3746E-2</v>
      </c>
      <c r="S161" s="171"/>
      <c r="T161" s="172">
        <v>1.2368000000000001E-2</v>
      </c>
      <c r="U161" s="173"/>
      <c r="V161" s="170">
        <v>9.1799999999999998E-4</v>
      </c>
      <c r="W161" s="171"/>
      <c r="X161" s="170">
        <v>5.7799999999999995E-4</v>
      </c>
      <c r="Z161" s="135" t="s">
        <v>136</v>
      </c>
      <c r="AA161" s="173"/>
      <c r="AB161" s="136" t="s">
        <v>136</v>
      </c>
    </row>
    <row r="162" spans="1:28" x14ac:dyDescent="0.25">
      <c r="A162" s="167" t="s">
        <v>295</v>
      </c>
      <c r="B162" s="129">
        <v>742</v>
      </c>
      <c r="C162" s="168" t="s">
        <v>136</v>
      </c>
      <c r="D162" s="195"/>
      <c r="E162" s="170">
        <v>7.1339999999999997E-3</v>
      </c>
      <c r="F162" s="171"/>
      <c r="G162" s="172">
        <v>3.9360000000000003E-3</v>
      </c>
      <c r="H162" s="173"/>
      <c r="I162" s="170">
        <v>1.3717E-2</v>
      </c>
      <c r="J162" s="171"/>
      <c r="K162" s="172">
        <v>9.9330000000000009E-3</v>
      </c>
      <c r="L162" s="173"/>
      <c r="M162" s="135" t="s">
        <v>136</v>
      </c>
      <c r="N162" s="173"/>
      <c r="O162" s="136" t="s">
        <v>136</v>
      </c>
      <c r="P162" s="271"/>
      <c r="Q162" s="195"/>
      <c r="R162" s="170">
        <v>2.2756999999999999E-2</v>
      </c>
      <c r="S162" s="171"/>
      <c r="T162" s="172">
        <v>1.1852E-2</v>
      </c>
      <c r="U162" s="173"/>
      <c r="V162" s="170">
        <v>4.3610000000000003E-3</v>
      </c>
      <c r="W162" s="171"/>
      <c r="X162" s="170">
        <v>2.745E-3</v>
      </c>
      <c r="Z162" s="135" t="s">
        <v>136</v>
      </c>
      <c r="AA162" s="173"/>
      <c r="AB162" s="136" t="s">
        <v>136</v>
      </c>
    </row>
    <row r="163" spans="1:28" x14ac:dyDescent="0.25">
      <c r="A163" s="167" t="s">
        <v>296</v>
      </c>
      <c r="B163" s="129">
        <v>744</v>
      </c>
      <c r="C163" s="168" t="s">
        <v>136</v>
      </c>
      <c r="D163" s="195"/>
      <c r="E163" s="170">
        <v>7.2499999999999995E-4</v>
      </c>
      <c r="F163" s="171"/>
      <c r="G163" s="172">
        <v>4.0000000000000002E-4</v>
      </c>
      <c r="H163" s="173"/>
      <c r="I163" s="170">
        <v>9.4799999999999995E-4</v>
      </c>
      <c r="J163" s="171"/>
      <c r="K163" s="172">
        <v>6.8599999999999998E-4</v>
      </c>
      <c r="L163" s="173"/>
      <c r="M163" s="135" t="s">
        <v>136</v>
      </c>
      <c r="N163" s="173"/>
      <c r="O163" s="136" t="s">
        <v>136</v>
      </c>
      <c r="P163" s="271"/>
      <c r="Q163" s="195"/>
      <c r="R163" s="170">
        <v>1.4909999999999999E-3</v>
      </c>
      <c r="S163" s="171"/>
      <c r="T163" s="172">
        <v>7.7700000000000002E-4</v>
      </c>
      <c r="U163" s="173"/>
      <c r="V163" s="170">
        <v>3.2880000000000001E-3</v>
      </c>
      <c r="W163" s="171"/>
      <c r="X163" s="170">
        <v>2.0699999999999998E-3</v>
      </c>
      <c r="Z163" s="135" t="s">
        <v>136</v>
      </c>
      <c r="AA163" s="173"/>
      <c r="AB163" s="136" t="s">
        <v>136</v>
      </c>
    </row>
    <row r="164" spans="1:28" x14ac:dyDescent="0.25">
      <c r="A164" s="167" t="s">
        <v>456</v>
      </c>
      <c r="B164" s="129">
        <v>755</v>
      </c>
      <c r="C164" s="168" t="s">
        <v>136</v>
      </c>
      <c r="D164" s="195"/>
      <c r="E164" s="170">
        <v>3.0279999999999999E-3</v>
      </c>
      <c r="F164" s="171"/>
      <c r="G164" s="172">
        <v>1.671E-3</v>
      </c>
      <c r="H164" s="173"/>
      <c r="I164" s="170">
        <v>1.7437999999999999E-2</v>
      </c>
      <c r="J164" s="171"/>
      <c r="K164" s="172">
        <v>1.2628E-2</v>
      </c>
      <c r="L164" s="173"/>
      <c r="M164" s="135" t="s">
        <v>136</v>
      </c>
      <c r="N164" s="173"/>
      <c r="O164" s="136" t="s">
        <v>136</v>
      </c>
      <c r="P164" s="271"/>
      <c r="Q164" s="195"/>
      <c r="R164" s="170">
        <v>5.7279999999999996E-3</v>
      </c>
      <c r="S164" s="171"/>
      <c r="T164" s="172">
        <v>2.983E-3</v>
      </c>
      <c r="U164" s="173"/>
      <c r="V164" s="170">
        <v>2.8609999999999998E-3</v>
      </c>
      <c r="W164" s="171"/>
      <c r="X164" s="170">
        <v>1.8010000000000001E-3</v>
      </c>
      <c r="Z164" s="135" t="s">
        <v>136</v>
      </c>
      <c r="AA164" s="173"/>
      <c r="AB164" s="136" t="s">
        <v>136</v>
      </c>
    </row>
    <row r="165" spans="1:28" x14ac:dyDescent="0.25">
      <c r="A165" s="167" t="s">
        <v>297</v>
      </c>
      <c r="B165" s="129">
        <v>764</v>
      </c>
      <c r="C165" s="168" t="s">
        <v>136</v>
      </c>
      <c r="D165" s="195"/>
      <c r="E165" s="170">
        <v>8.3949999999999997E-2</v>
      </c>
      <c r="F165" s="171"/>
      <c r="G165" s="172">
        <v>4.6314000000000001E-2</v>
      </c>
      <c r="H165" s="173"/>
      <c r="I165" s="170">
        <v>4.5791999999999999E-2</v>
      </c>
      <c r="J165" s="171"/>
      <c r="K165" s="172">
        <v>3.3160000000000002E-2</v>
      </c>
      <c r="L165" s="173"/>
      <c r="M165" s="135" t="s">
        <v>136</v>
      </c>
      <c r="N165" s="173"/>
      <c r="O165" s="136" t="s">
        <v>136</v>
      </c>
      <c r="P165" s="271"/>
      <c r="Q165" s="195"/>
      <c r="R165" s="170">
        <v>0.169517</v>
      </c>
      <c r="S165" s="171"/>
      <c r="T165" s="172">
        <v>8.8289000000000006E-2</v>
      </c>
      <c r="U165" s="173"/>
      <c r="V165" s="170">
        <v>4.0129999999999999E-2</v>
      </c>
      <c r="W165" s="171"/>
      <c r="X165" s="170">
        <v>2.5259E-2</v>
      </c>
      <c r="Z165" s="135" t="s">
        <v>136</v>
      </c>
      <c r="AA165" s="173"/>
      <c r="AB165" s="136" t="s">
        <v>136</v>
      </c>
    </row>
    <row r="166" spans="1:28" x14ac:dyDescent="0.25">
      <c r="A166" s="167" t="s">
        <v>298</v>
      </c>
      <c r="B166" s="129">
        <v>765</v>
      </c>
      <c r="C166" s="168" t="s">
        <v>136</v>
      </c>
      <c r="D166" s="195"/>
      <c r="E166" s="170">
        <v>8.1592999999999999E-2</v>
      </c>
      <c r="F166" s="173"/>
      <c r="G166" s="172">
        <v>4.5013999999999998E-2</v>
      </c>
      <c r="H166" s="173"/>
      <c r="I166" s="170">
        <v>1.7375000000000002E-2</v>
      </c>
      <c r="J166" s="171"/>
      <c r="K166" s="172">
        <v>1.2581999999999999E-2</v>
      </c>
      <c r="L166" s="173"/>
      <c r="M166" s="135" t="s">
        <v>136</v>
      </c>
      <c r="N166" s="173"/>
      <c r="O166" s="136" t="s">
        <v>136</v>
      </c>
      <c r="P166" s="271"/>
      <c r="Q166" s="195"/>
      <c r="R166" s="170">
        <v>3.4868000000000003E-2</v>
      </c>
      <c r="S166" s="171"/>
      <c r="T166" s="172">
        <v>1.8159999999999999E-2</v>
      </c>
      <c r="U166" s="173"/>
      <c r="V166" s="170">
        <v>3.2239999999999999E-3</v>
      </c>
      <c r="W166" s="171"/>
      <c r="X166" s="170">
        <v>2.029E-3</v>
      </c>
      <c r="Z166" s="135" t="s">
        <v>136</v>
      </c>
      <c r="AA166" s="173"/>
      <c r="AB166" s="136" t="s">
        <v>136</v>
      </c>
    </row>
    <row r="167" spans="1:28" x14ac:dyDescent="0.25">
      <c r="A167" s="167" t="s">
        <v>299</v>
      </c>
      <c r="B167" s="129">
        <v>766</v>
      </c>
      <c r="C167" s="168" t="s">
        <v>136</v>
      </c>
      <c r="D167" s="195"/>
      <c r="E167" s="170">
        <v>0.31026999999999999</v>
      </c>
      <c r="F167" s="171"/>
      <c r="G167" s="172">
        <v>0.17117199999999999</v>
      </c>
      <c r="H167" s="173"/>
      <c r="I167" s="170">
        <v>9.3506000000000006E-2</v>
      </c>
      <c r="J167" s="171"/>
      <c r="K167" s="172">
        <v>6.7710999999999993E-2</v>
      </c>
      <c r="L167" s="173"/>
      <c r="M167" s="135" t="s">
        <v>136</v>
      </c>
      <c r="N167" s="173"/>
      <c r="O167" s="136" t="s">
        <v>136</v>
      </c>
      <c r="P167" s="271"/>
      <c r="Q167" s="195"/>
      <c r="R167" s="170">
        <v>0.380301</v>
      </c>
      <c r="S167" s="171"/>
      <c r="T167" s="172">
        <v>0.198071</v>
      </c>
      <c r="U167" s="173"/>
      <c r="V167" s="170">
        <v>0.16834199999999999</v>
      </c>
      <c r="W167" s="171"/>
      <c r="X167" s="170">
        <v>0.105958</v>
      </c>
      <c r="Z167" s="135" t="s">
        <v>136</v>
      </c>
      <c r="AA167" s="173"/>
      <c r="AB167" s="136" t="s">
        <v>136</v>
      </c>
    </row>
    <row r="168" spans="1:28" x14ac:dyDescent="0.25">
      <c r="A168" s="167" t="s">
        <v>300</v>
      </c>
      <c r="B168" s="129">
        <v>772</v>
      </c>
      <c r="C168" s="168" t="s">
        <v>136</v>
      </c>
      <c r="E168" s="170">
        <v>0.16525799999999999</v>
      </c>
      <c r="F168" s="171"/>
      <c r="G168" s="172">
        <v>9.1170000000000001E-2</v>
      </c>
      <c r="H168" s="173"/>
      <c r="I168" s="170">
        <v>2.4053000000000001E-2</v>
      </c>
      <c r="J168" s="171"/>
      <c r="K168" s="172">
        <v>1.7417999999999999E-2</v>
      </c>
      <c r="L168" s="173"/>
      <c r="M168" s="135" t="s">
        <v>136</v>
      </c>
      <c r="N168" s="173"/>
      <c r="O168" s="136" t="s">
        <v>136</v>
      </c>
      <c r="P168" s="310"/>
      <c r="Q168" s="176"/>
      <c r="R168" s="170">
        <v>9.8873000000000003E-2</v>
      </c>
      <c r="S168" s="171"/>
      <c r="T168" s="172">
        <v>5.1496E-2</v>
      </c>
      <c r="U168" s="173"/>
      <c r="V168" s="170">
        <v>5.3880999999999998E-2</v>
      </c>
      <c r="W168" s="171"/>
      <c r="X168" s="170">
        <v>3.3914E-2</v>
      </c>
      <c r="Z168" s="135" t="s">
        <v>136</v>
      </c>
      <c r="AA168" s="173"/>
      <c r="AB168" s="136" t="s">
        <v>136</v>
      </c>
    </row>
    <row r="169" spans="1:28" x14ac:dyDescent="0.25">
      <c r="A169" s="167" t="s">
        <v>301</v>
      </c>
      <c r="B169" s="129">
        <v>773</v>
      </c>
      <c r="C169" s="168">
        <v>490</v>
      </c>
      <c r="E169" s="170" t="s">
        <v>136</v>
      </c>
      <c r="F169" s="171"/>
      <c r="G169" s="172" t="s">
        <v>136</v>
      </c>
      <c r="H169" s="173"/>
      <c r="I169" s="170" t="s">
        <v>136</v>
      </c>
      <c r="J169" s="171"/>
      <c r="K169" s="172" t="s">
        <v>136</v>
      </c>
      <c r="L169" s="173"/>
      <c r="M169" s="135" t="s">
        <v>136</v>
      </c>
      <c r="N169" s="173"/>
      <c r="O169" s="136" t="s">
        <v>136</v>
      </c>
      <c r="P169" s="310"/>
      <c r="Q169" s="176"/>
      <c r="R169" s="170" t="s">
        <v>136</v>
      </c>
      <c r="S169" s="171"/>
      <c r="T169" s="172" t="s">
        <v>136</v>
      </c>
      <c r="U169" s="173"/>
      <c r="V169" s="170" t="s">
        <v>136</v>
      </c>
      <c r="W169" s="171"/>
      <c r="X169" s="170" t="s">
        <v>136</v>
      </c>
      <c r="Z169" s="135" t="s">
        <v>136</v>
      </c>
      <c r="AA169" s="173"/>
      <c r="AB169" s="136" t="s">
        <v>136</v>
      </c>
    </row>
    <row r="170" spans="1:28" x14ac:dyDescent="0.25">
      <c r="A170" s="167" t="s">
        <v>302</v>
      </c>
      <c r="B170" s="129">
        <v>777</v>
      </c>
      <c r="C170" s="168" t="s">
        <v>136</v>
      </c>
      <c r="D170" s="195"/>
      <c r="E170" s="170">
        <v>2.0739999999999999E-3</v>
      </c>
      <c r="F170" s="171"/>
      <c r="G170" s="172">
        <v>1.1440000000000001E-3</v>
      </c>
      <c r="H170" s="173"/>
      <c r="I170" s="170">
        <v>1.1944E-2</v>
      </c>
      <c r="J170" s="171"/>
      <c r="K170" s="172">
        <v>8.6490000000000004E-3</v>
      </c>
      <c r="L170" s="173"/>
      <c r="M170" s="135" t="s">
        <v>136</v>
      </c>
      <c r="N170" s="173"/>
      <c r="O170" s="136" t="s">
        <v>136</v>
      </c>
      <c r="P170" s="271"/>
      <c r="Q170" s="195"/>
      <c r="R170" s="170">
        <v>3.9230000000000003E-3</v>
      </c>
      <c r="S170" s="171"/>
      <c r="T170" s="172">
        <v>2.0430000000000001E-3</v>
      </c>
      <c r="U170" s="173"/>
      <c r="V170" s="170">
        <v>1.9599999999999999E-3</v>
      </c>
      <c r="W170" s="171"/>
      <c r="X170" s="170">
        <v>1.2340000000000001E-3</v>
      </c>
      <c r="Z170" s="135" t="s">
        <v>136</v>
      </c>
      <c r="AA170" s="173"/>
      <c r="AB170" s="136" t="s">
        <v>136</v>
      </c>
    </row>
    <row r="171" spans="1:28" x14ac:dyDescent="0.25">
      <c r="A171" s="167" t="s">
        <v>303</v>
      </c>
      <c r="B171" s="129">
        <v>787</v>
      </c>
      <c r="C171" s="168" t="s">
        <v>136</v>
      </c>
      <c r="D171" s="195"/>
      <c r="E171" s="170">
        <v>0.183169</v>
      </c>
      <c r="F171" s="171"/>
      <c r="G171" s="172">
        <v>0.101052</v>
      </c>
      <c r="H171" s="173"/>
      <c r="I171" s="170">
        <v>2.1925E-2</v>
      </c>
      <c r="J171" s="171"/>
      <c r="K171" s="172">
        <v>1.5876999999999999E-2</v>
      </c>
      <c r="L171" s="173"/>
      <c r="M171" s="135" t="s">
        <v>136</v>
      </c>
      <c r="N171" s="173"/>
      <c r="O171" s="136" t="s">
        <v>136</v>
      </c>
      <c r="P171" s="271"/>
      <c r="Q171" s="195"/>
      <c r="R171" s="170">
        <v>5.8312999999999997E-2</v>
      </c>
      <c r="S171" s="171"/>
      <c r="T171" s="172">
        <v>3.0370999999999999E-2</v>
      </c>
      <c r="U171" s="173"/>
      <c r="V171" s="170">
        <v>7.3480000000000004E-3</v>
      </c>
      <c r="W171" s="171"/>
      <c r="X171" s="170">
        <v>4.6249999999999998E-3</v>
      </c>
      <c r="Z171" s="135" t="s">
        <v>136</v>
      </c>
      <c r="AA171" s="173"/>
      <c r="AB171" s="136" t="s">
        <v>136</v>
      </c>
    </row>
    <row r="172" spans="1:28" x14ac:dyDescent="0.25">
      <c r="A172" s="167" t="s">
        <v>304</v>
      </c>
      <c r="B172" s="129">
        <v>791</v>
      </c>
      <c r="C172" s="168" t="s">
        <v>136</v>
      </c>
      <c r="E172" s="170">
        <v>0.161193</v>
      </c>
      <c r="F172" s="171"/>
      <c r="G172" s="172">
        <v>8.8927999999999993E-2</v>
      </c>
      <c r="H172" s="173"/>
      <c r="I172" s="170">
        <v>3.5782000000000001E-2</v>
      </c>
      <c r="J172" s="171"/>
      <c r="K172" s="172">
        <v>2.5911E-2</v>
      </c>
      <c r="L172" s="173"/>
      <c r="M172" s="135" t="s">
        <v>136</v>
      </c>
      <c r="N172" s="173"/>
      <c r="O172" s="136" t="s">
        <v>136</v>
      </c>
      <c r="P172" s="310"/>
      <c r="Q172" s="176"/>
      <c r="R172" s="170">
        <v>0.28895900000000002</v>
      </c>
      <c r="S172" s="171"/>
      <c r="T172" s="172">
        <v>0.15049799999999999</v>
      </c>
      <c r="U172" s="173"/>
      <c r="V172" s="170">
        <v>4.2181000000000003E-2</v>
      </c>
      <c r="W172" s="171"/>
      <c r="X172" s="170">
        <v>2.6550000000000001E-2</v>
      </c>
      <c r="Z172" s="135" t="s">
        <v>136</v>
      </c>
      <c r="AA172" s="173"/>
      <c r="AB172" s="136" t="s">
        <v>136</v>
      </c>
    </row>
    <row r="173" spans="1:28" x14ac:dyDescent="0.25">
      <c r="A173" s="167" t="s">
        <v>305</v>
      </c>
      <c r="B173" s="129">
        <v>792</v>
      </c>
      <c r="C173" s="168" t="s">
        <v>136</v>
      </c>
      <c r="D173" s="195"/>
      <c r="E173" s="170">
        <v>0.19447600000000001</v>
      </c>
      <c r="F173" s="171"/>
      <c r="G173" s="172">
        <v>0.10729</v>
      </c>
      <c r="H173" s="173"/>
      <c r="I173" s="170">
        <v>6.7390000000000002E-3</v>
      </c>
      <c r="J173" s="171"/>
      <c r="K173" s="172">
        <v>4.8799999999999998E-3</v>
      </c>
      <c r="L173" s="173"/>
      <c r="M173" s="135" t="s">
        <v>136</v>
      </c>
      <c r="N173" s="173"/>
      <c r="O173" s="136" t="s">
        <v>136</v>
      </c>
      <c r="P173" s="271"/>
      <c r="Q173" s="195"/>
      <c r="R173" s="170">
        <v>0.15814300000000001</v>
      </c>
      <c r="S173" s="171"/>
      <c r="T173" s="172">
        <v>8.2364999999999994E-2</v>
      </c>
      <c r="U173" s="173"/>
      <c r="V173" s="170">
        <v>1.0154E-2</v>
      </c>
      <c r="W173" s="171"/>
      <c r="X173" s="170">
        <v>6.391E-3</v>
      </c>
      <c r="Z173" s="135" t="s">
        <v>136</v>
      </c>
      <c r="AA173" s="173"/>
      <c r="AB173" s="136" t="s">
        <v>136</v>
      </c>
    </row>
    <row r="174" spans="1:28" x14ac:dyDescent="0.25">
      <c r="A174" s="167" t="s">
        <v>306</v>
      </c>
      <c r="B174" s="129">
        <v>793</v>
      </c>
      <c r="C174" s="168" t="s">
        <v>136</v>
      </c>
      <c r="D174" s="195"/>
      <c r="E174" s="170">
        <v>0.50218600000000002</v>
      </c>
      <c r="F174" s="171"/>
      <c r="G174" s="172">
        <v>0.27704899999999999</v>
      </c>
      <c r="H174" s="173"/>
      <c r="I174" s="170">
        <v>0.26046000000000002</v>
      </c>
      <c r="J174" s="171"/>
      <c r="K174" s="172">
        <v>0.188609</v>
      </c>
      <c r="L174" s="173"/>
      <c r="M174" s="135" t="s">
        <v>136</v>
      </c>
      <c r="N174" s="173"/>
      <c r="O174" s="136" t="s">
        <v>136</v>
      </c>
      <c r="P174" s="271"/>
      <c r="Q174" s="195"/>
      <c r="R174" s="170">
        <v>0.642428</v>
      </c>
      <c r="S174" s="171"/>
      <c r="T174" s="172">
        <v>0.334594</v>
      </c>
      <c r="U174" s="173"/>
      <c r="V174" s="170">
        <v>0.314994</v>
      </c>
      <c r="W174" s="171"/>
      <c r="X174" s="170">
        <v>0.198265</v>
      </c>
      <c r="Z174" s="135" t="s">
        <v>136</v>
      </c>
      <c r="AA174" s="173"/>
      <c r="AB174" s="136" t="s">
        <v>136</v>
      </c>
    </row>
    <row r="175" spans="1:28" x14ac:dyDescent="0.25">
      <c r="A175" s="167" t="s">
        <v>307</v>
      </c>
      <c r="B175" s="129">
        <v>796</v>
      </c>
      <c r="C175" s="168" t="s">
        <v>136</v>
      </c>
      <c r="D175" s="195"/>
      <c r="E175" s="170">
        <v>9.6860000000000002E-3</v>
      </c>
      <c r="F175" s="171"/>
      <c r="G175" s="172">
        <v>5.3439999999999998E-3</v>
      </c>
      <c r="H175" s="173"/>
      <c r="I175" s="170">
        <v>5.5199999999999997E-4</v>
      </c>
      <c r="J175" s="171"/>
      <c r="K175" s="172">
        <v>4.0000000000000002E-4</v>
      </c>
      <c r="L175" s="173"/>
      <c r="M175" s="135" t="s">
        <v>136</v>
      </c>
      <c r="N175" s="173"/>
      <c r="O175" s="136" t="s">
        <v>136</v>
      </c>
      <c r="P175" s="271"/>
      <c r="Q175" s="195"/>
      <c r="R175" s="170">
        <v>1.0468E-2</v>
      </c>
      <c r="S175" s="171"/>
      <c r="T175" s="172">
        <v>5.4520000000000002E-3</v>
      </c>
      <c r="U175" s="173"/>
      <c r="V175" s="170">
        <v>5.6299999999999996E-3</v>
      </c>
      <c r="W175" s="171"/>
      <c r="X175" s="170">
        <v>3.5439999999999998E-3</v>
      </c>
      <c r="Z175" s="135" t="s">
        <v>136</v>
      </c>
      <c r="AA175" s="173"/>
      <c r="AB175" s="136" t="s">
        <v>136</v>
      </c>
    </row>
    <row r="176" spans="1:28" x14ac:dyDescent="0.25">
      <c r="A176" s="167" t="s">
        <v>308</v>
      </c>
      <c r="B176" s="129">
        <v>797</v>
      </c>
      <c r="C176" s="168" t="s">
        <v>136</v>
      </c>
      <c r="D176" s="195"/>
      <c r="E176" s="170">
        <v>3.0592999999999999E-2</v>
      </c>
      <c r="F176" s="171"/>
      <c r="G176" s="172">
        <v>1.6878000000000001E-2</v>
      </c>
      <c r="H176" s="173"/>
      <c r="I176" s="170">
        <v>3.397E-2</v>
      </c>
      <c r="J176" s="171"/>
      <c r="K176" s="172">
        <v>2.4598999999999999E-2</v>
      </c>
      <c r="L176" s="173"/>
      <c r="M176" s="135" t="s">
        <v>136</v>
      </c>
      <c r="N176" s="173"/>
      <c r="O176" s="136" t="s">
        <v>136</v>
      </c>
      <c r="P176" s="271"/>
      <c r="Q176" s="195"/>
      <c r="R176" s="170">
        <v>0.109764</v>
      </c>
      <c r="S176" s="171"/>
      <c r="T176" s="172">
        <v>5.7167999999999997E-2</v>
      </c>
      <c r="U176" s="173"/>
      <c r="V176" s="170">
        <v>4.7496999999999998E-2</v>
      </c>
      <c r="W176" s="171"/>
      <c r="X176" s="170">
        <v>2.9895999999999999E-2</v>
      </c>
      <c r="Z176" s="135" t="s">
        <v>136</v>
      </c>
      <c r="AA176" s="173"/>
      <c r="AB176" s="136" t="s">
        <v>136</v>
      </c>
    </row>
    <row r="177" spans="1:28" x14ac:dyDescent="0.25">
      <c r="A177" s="167" t="s">
        <v>309</v>
      </c>
      <c r="B177" s="129">
        <v>799</v>
      </c>
      <c r="C177" s="168" t="s">
        <v>136</v>
      </c>
      <c r="D177" s="195"/>
      <c r="E177" s="170">
        <v>5.0617000000000002E-2</v>
      </c>
      <c r="F177" s="171"/>
      <c r="G177" s="172">
        <v>2.7924999999999998E-2</v>
      </c>
      <c r="H177" s="173"/>
      <c r="I177" s="170">
        <v>1.2919999999999999E-2</v>
      </c>
      <c r="J177" s="171"/>
      <c r="K177" s="172">
        <v>9.3559999999999997E-3</v>
      </c>
      <c r="L177" s="173"/>
      <c r="M177" s="135" t="s">
        <v>136</v>
      </c>
      <c r="N177" s="173"/>
      <c r="O177" s="136" t="s">
        <v>136</v>
      </c>
      <c r="P177" s="271"/>
      <c r="Q177" s="195"/>
      <c r="R177" s="170">
        <v>0.106196</v>
      </c>
      <c r="S177" s="171"/>
      <c r="T177" s="172">
        <v>5.5309999999999998E-2</v>
      </c>
      <c r="U177" s="173"/>
      <c r="V177" s="170">
        <v>4.0533E-2</v>
      </c>
      <c r="W177" s="171"/>
      <c r="X177" s="170">
        <v>2.5512E-2</v>
      </c>
      <c r="Z177" s="135" t="s">
        <v>136</v>
      </c>
      <c r="AA177" s="173"/>
      <c r="AB177" s="136" t="s">
        <v>136</v>
      </c>
    </row>
    <row r="178" spans="1:28" x14ac:dyDescent="0.25">
      <c r="A178" s="167" t="s">
        <v>310</v>
      </c>
      <c r="B178" s="129">
        <v>801</v>
      </c>
      <c r="C178" s="168" t="s">
        <v>136</v>
      </c>
      <c r="D178" s="195"/>
      <c r="E178" s="170">
        <v>10.715155000000001</v>
      </c>
      <c r="F178" s="171"/>
      <c r="G178" s="172">
        <v>5.9113980000000002</v>
      </c>
      <c r="H178" s="173"/>
      <c r="I178" s="170">
        <v>2.934952</v>
      </c>
      <c r="J178" s="171"/>
      <c r="K178" s="172">
        <v>2.125308</v>
      </c>
      <c r="L178" s="173"/>
      <c r="M178" s="135" t="s">
        <v>136</v>
      </c>
      <c r="N178" s="173"/>
      <c r="O178" s="136" t="s">
        <v>136</v>
      </c>
      <c r="P178" s="271"/>
      <c r="Q178" s="195"/>
      <c r="R178" s="170">
        <v>12.683926999999999</v>
      </c>
      <c r="S178" s="171"/>
      <c r="T178" s="172">
        <v>6.6061370000000004</v>
      </c>
      <c r="U178" s="173"/>
      <c r="V178" s="170">
        <v>4.5242770000000005</v>
      </c>
      <c r="W178" s="171"/>
      <c r="X178" s="170">
        <v>2.8476849999999998</v>
      </c>
      <c r="Z178" s="135" t="s">
        <v>136</v>
      </c>
      <c r="AA178" s="173"/>
      <c r="AB178" s="136" t="s">
        <v>136</v>
      </c>
    </row>
    <row r="179" spans="1:28" x14ac:dyDescent="0.25">
      <c r="A179" s="167" t="s">
        <v>657</v>
      </c>
      <c r="B179" s="129">
        <v>802</v>
      </c>
      <c r="C179" s="168"/>
      <c r="D179" s="195"/>
      <c r="E179" s="170">
        <v>0.126997</v>
      </c>
      <c r="F179" s="171"/>
      <c r="G179" s="172">
        <v>7.0061999999999999E-2</v>
      </c>
      <c r="H179" s="173"/>
      <c r="I179" s="170">
        <v>3.1579999999999997E-2</v>
      </c>
      <c r="J179" s="171"/>
      <c r="K179" s="172">
        <v>2.2867999999999999E-2</v>
      </c>
      <c r="L179" s="173"/>
      <c r="M179" s="135" t="s">
        <v>136</v>
      </c>
      <c r="N179" s="173"/>
      <c r="O179" s="136" t="s">
        <v>136</v>
      </c>
      <c r="P179" s="271"/>
      <c r="Q179" s="195"/>
      <c r="R179" s="170">
        <v>0.13173499999999999</v>
      </c>
      <c r="S179" s="171"/>
      <c r="T179" s="172">
        <v>6.8611000000000005E-2</v>
      </c>
      <c r="U179" s="173"/>
      <c r="V179" s="170">
        <v>0.118981</v>
      </c>
      <c r="W179" s="171"/>
      <c r="X179" s="170">
        <v>7.4888999999999997E-2</v>
      </c>
      <c r="Z179" s="135" t="s">
        <v>136</v>
      </c>
      <c r="AA179" s="173"/>
      <c r="AB179" s="136" t="s">
        <v>136</v>
      </c>
    </row>
    <row r="180" spans="1:28" x14ac:dyDescent="0.25">
      <c r="A180" s="167" t="s">
        <v>143</v>
      </c>
      <c r="B180" s="129">
        <v>805</v>
      </c>
      <c r="C180" s="168" t="s">
        <v>136</v>
      </c>
      <c r="D180" s="195"/>
      <c r="E180" s="170">
        <v>6.3247999999999999E-2</v>
      </c>
      <c r="F180" s="171"/>
      <c r="G180" s="172">
        <v>3.4893E-2</v>
      </c>
      <c r="H180" s="173"/>
      <c r="I180" s="170">
        <v>3.4880000000000002E-3</v>
      </c>
      <c r="J180" s="171"/>
      <c r="K180" s="172">
        <v>2.526E-3</v>
      </c>
      <c r="L180" s="173"/>
      <c r="M180" s="135" t="s">
        <v>136</v>
      </c>
      <c r="N180" s="173"/>
      <c r="O180" s="136" t="s">
        <v>136</v>
      </c>
      <c r="P180" s="271"/>
      <c r="Q180" s="195"/>
      <c r="R180" s="170">
        <v>6.1933000000000002E-2</v>
      </c>
      <c r="S180" s="171"/>
      <c r="T180" s="172">
        <v>3.2256E-2</v>
      </c>
      <c r="U180" s="173"/>
      <c r="V180" s="170">
        <v>1.6607E-2</v>
      </c>
      <c r="W180" s="171"/>
      <c r="X180" s="170">
        <v>1.0453E-2</v>
      </c>
      <c r="Z180" s="135" t="s">
        <v>136</v>
      </c>
      <c r="AA180" s="173"/>
      <c r="AB180" s="136" t="s">
        <v>136</v>
      </c>
    </row>
    <row r="181" spans="1:28" x14ac:dyDescent="0.25">
      <c r="A181" s="167" t="s">
        <v>311</v>
      </c>
      <c r="B181" s="129">
        <v>807</v>
      </c>
      <c r="C181" s="168">
        <v>490</v>
      </c>
      <c r="D181" s="195"/>
      <c r="E181" s="170" t="s">
        <v>136</v>
      </c>
      <c r="F181" s="171"/>
      <c r="G181" s="172" t="s">
        <v>136</v>
      </c>
      <c r="H181" s="173"/>
      <c r="I181" s="170" t="s">
        <v>136</v>
      </c>
      <c r="J181" s="171"/>
      <c r="K181" s="172" t="s">
        <v>136</v>
      </c>
      <c r="L181" s="173"/>
      <c r="M181" s="135" t="s">
        <v>136</v>
      </c>
      <c r="N181" s="173"/>
      <c r="O181" s="136" t="s">
        <v>136</v>
      </c>
      <c r="P181" s="271"/>
      <c r="Q181" s="195"/>
      <c r="R181" s="170" t="s">
        <v>136</v>
      </c>
      <c r="S181" s="171"/>
      <c r="T181" s="172" t="s">
        <v>136</v>
      </c>
      <c r="U181" s="173"/>
      <c r="V181" s="170" t="s">
        <v>136</v>
      </c>
      <c r="W181" s="171"/>
      <c r="X181" s="170" t="s">
        <v>136</v>
      </c>
      <c r="Z181" s="135" t="s">
        <v>136</v>
      </c>
      <c r="AA181" s="173"/>
      <c r="AB181" s="136" t="s">
        <v>136</v>
      </c>
    </row>
    <row r="182" spans="1:28" x14ac:dyDescent="0.25">
      <c r="A182" s="167" t="s">
        <v>312</v>
      </c>
      <c r="B182" s="129">
        <v>810</v>
      </c>
      <c r="C182" s="168" t="s">
        <v>136</v>
      </c>
      <c r="D182" s="195"/>
      <c r="E182" s="170">
        <v>7.4440000000000001E-3</v>
      </c>
      <c r="F182" s="171"/>
      <c r="G182" s="172">
        <v>4.1070000000000004E-3</v>
      </c>
      <c r="H182" s="173"/>
      <c r="I182" s="170">
        <v>7.8040000000000002E-3</v>
      </c>
      <c r="J182" s="171"/>
      <c r="K182" s="172">
        <v>5.6509999999999998E-3</v>
      </c>
      <c r="L182" s="173"/>
      <c r="M182" s="135" t="s">
        <v>136</v>
      </c>
      <c r="N182" s="173"/>
      <c r="O182" s="136" t="s">
        <v>136</v>
      </c>
      <c r="P182" s="271"/>
      <c r="Q182" s="195"/>
      <c r="R182" s="170">
        <v>2.7019999999999999E-2</v>
      </c>
      <c r="S182" s="171"/>
      <c r="T182" s="172">
        <v>1.4073E-2</v>
      </c>
      <c r="U182" s="173"/>
      <c r="V182" s="170">
        <v>8.3899999999999999E-3</v>
      </c>
      <c r="W182" s="171"/>
      <c r="X182" s="170">
        <v>5.2810000000000001E-3</v>
      </c>
      <c r="Z182" s="135" t="s">
        <v>136</v>
      </c>
      <c r="AA182" s="173"/>
      <c r="AB182" s="136" t="s">
        <v>136</v>
      </c>
    </row>
    <row r="183" spans="1:28" x14ac:dyDescent="0.25">
      <c r="A183" s="167" t="s">
        <v>313</v>
      </c>
      <c r="B183" s="129">
        <v>811</v>
      </c>
      <c r="C183" s="168" t="s">
        <v>136</v>
      </c>
      <c r="D183" s="195"/>
      <c r="E183" s="170">
        <v>6.8365999999999996E-2</v>
      </c>
      <c r="F183" s="171"/>
      <c r="G183" s="172">
        <v>3.7717000000000001E-2</v>
      </c>
      <c r="H183" s="173"/>
      <c r="I183" s="170">
        <v>2.1932E-2</v>
      </c>
      <c r="J183" s="171"/>
      <c r="K183" s="172">
        <v>1.5882E-2</v>
      </c>
      <c r="L183" s="173"/>
      <c r="M183" s="135" t="s">
        <v>136</v>
      </c>
      <c r="N183" s="173"/>
      <c r="O183" s="136" t="s">
        <v>136</v>
      </c>
      <c r="P183" s="271"/>
      <c r="Q183" s="195"/>
      <c r="R183" s="170">
        <v>0.18573000000000001</v>
      </c>
      <c r="S183" s="171"/>
      <c r="T183" s="172">
        <v>9.6733E-2</v>
      </c>
      <c r="U183" s="173"/>
      <c r="V183" s="170">
        <v>7.9656000000000005E-2</v>
      </c>
      <c r="W183" s="171"/>
      <c r="X183" s="170">
        <v>5.0137000000000001E-2</v>
      </c>
      <c r="Z183" s="135" t="s">
        <v>136</v>
      </c>
      <c r="AA183" s="173"/>
      <c r="AB183" s="136" t="s">
        <v>136</v>
      </c>
    </row>
    <row r="184" spans="1:28" x14ac:dyDescent="0.25">
      <c r="A184" s="167" t="s">
        <v>314</v>
      </c>
      <c r="B184" s="129">
        <v>812</v>
      </c>
      <c r="C184" s="168" t="s">
        <v>136</v>
      </c>
      <c r="D184" s="195"/>
      <c r="E184" s="170">
        <v>0.238006</v>
      </c>
      <c r="F184" s="171"/>
      <c r="G184" s="172">
        <v>0.13130500000000001</v>
      </c>
      <c r="H184" s="173"/>
      <c r="I184" s="170">
        <v>6.6637000000000002E-2</v>
      </c>
      <c r="J184" s="171"/>
      <c r="K184" s="172">
        <v>4.8253999999999998E-2</v>
      </c>
      <c r="L184" s="173"/>
      <c r="M184" s="135" t="s">
        <v>136</v>
      </c>
      <c r="N184" s="173"/>
      <c r="O184" s="136" t="s">
        <v>136</v>
      </c>
      <c r="P184" s="271"/>
      <c r="Q184" s="195"/>
      <c r="R184" s="170">
        <v>0.34100999999999998</v>
      </c>
      <c r="S184" s="171"/>
      <c r="T184" s="172">
        <v>0.17760699999999999</v>
      </c>
      <c r="U184" s="173"/>
      <c r="V184" s="170">
        <v>5.4061999999999999E-2</v>
      </c>
      <c r="W184" s="171"/>
      <c r="X184" s="170">
        <v>3.4028000000000003E-2</v>
      </c>
      <c r="Z184" s="135" t="s">
        <v>136</v>
      </c>
      <c r="AA184" s="173"/>
      <c r="AB184" s="136" t="s">
        <v>136</v>
      </c>
    </row>
    <row r="185" spans="1:28" x14ac:dyDescent="0.25">
      <c r="A185" s="167" t="s">
        <v>315</v>
      </c>
      <c r="B185" s="129">
        <v>813</v>
      </c>
      <c r="C185" s="168" t="s">
        <v>136</v>
      </c>
      <c r="D185" s="195"/>
      <c r="E185" s="170">
        <v>0.24926000000000001</v>
      </c>
      <c r="F185" s="171"/>
      <c r="G185" s="172">
        <v>0.137513</v>
      </c>
      <c r="H185" s="173"/>
      <c r="I185" s="170">
        <v>2.6644000000000001E-2</v>
      </c>
      <c r="J185" s="171"/>
      <c r="K185" s="172">
        <v>1.9293999999999999E-2</v>
      </c>
      <c r="L185" s="173"/>
      <c r="M185" s="135" t="s">
        <v>136</v>
      </c>
      <c r="N185" s="173"/>
      <c r="O185" s="136" t="s">
        <v>136</v>
      </c>
      <c r="P185" s="271"/>
      <c r="Q185" s="195"/>
      <c r="R185" s="170">
        <v>0.195997</v>
      </c>
      <c r="S185" s="171"/>
      <c r="T185" s="172">
        <v>0.10208100000000001</v>
      </c>
      <c r="U185" s="173"/>
      <c r="V185" s="170">
        <v>8.8944999999999996E-2</v>
      </c>
      <c r="W185" s="171"/>
      <c r="X185" s="170">
        <v>5.5983999999999999E-2</v>
      </c>
      <c r="Z185" s="135" t="s">
        <v>136</v>
      </c>
      <c r="AA185" s="173"/>
      <c r="AB185" s="136" t="s">
        <v>136</v>
      </c>
    </row>
    <row r="186" spans="1:28" x14ac:dyDescent="0.25">
      <c r="A186" s="167" t="s">
        <v>316</v>
      </c>
      <c r="B186" s="129">
        <v>816</v>
      </c>
      <c r="C186" s="168" t="s">
        <v>136</v>
      </c>
      <c r="D186" s="195"/>
      <c r="E186" s="170">
        <v>0.19810700000000001</v>
      </c>
      <c r="F186" s="171"/>
      <c r="G186" s="172">
        <v>0.109293</v>
      </c>
      <c r="H186" s="173"/>
      <c r="I186" s="170">
        <v>4.5477999999999998E-2</v>
      </c>
      <c r="J186" s="171"/>
      <c r="K186" s="172">
        <v>3.2932000000000003E-2</v>
      </c>
      <c r="L186" s="173"/>
      <c r="M186" s="135" t="s">
        <v>136</v>
      </c>
      <c r="N186" s="173"/>
      <c r="O186" s="136" t="s">
        <v>136</v>
      </c>
      <c r="P186" s="271"/>
      <c r="Q186" s="195"/>
      <c r="R186" s="170">
        <v>0.38535799999999998</v>
      </c>
      <c r="S186" s="171"/>
      <c r="T186" s="172">
        <v>0.20070499999999999</v>
      </c>
      <c r="U186" s="173"/>
      <c r="V186" s="170">
        <v>0.10130400000000001</v>
      </c>
      <c r="W186" s="171"/>
      <c r="X186" s="170">
        <v>6.3763E-2</v>
      </c>
      <c r="Z186" s="135" t="s">
        <v>136</v>
      </c>
      <c r="AA186" s="173"/>
      <c r="AB186" s="136" t="s">
        <v>136</v>
      </c>
    </row>
    <row r="187" spans="1:28" x14ac:dyDescent="0.25">
      <c r="A187" s="167" t="s">
        <v>317</v>
      </c>
      <c r="B187" s="129">
        <v>817</v>
      </c>
      <c r="C187" s="168" t="s">
        <v>136</v>
      </c>
      <c r="D187" s="195"/>
      <c r="E187" s="170">
        <v>0.21723400000000001</v>
      </c>
      <c r="F187" s="171"/>
      <c r="G187" s="172">
        <v>0.11984499999999999</v>
      </c>
      <c r="H187" s="173"/>
      <c r="I187" s="170">
        <v>4.2065999999999999E-2</v>
      </c>
      <c r="J187" s="171"/>
      <c r="K187" s="172">
        <v>3.0461999999999999E-2</v>
      </c>
      <c r="L187" s="173"/>
      <c r="M187" s="135" t="s">
        <v>136</v>
      </c>
      <c r="N187" s="173"/>
      <c r="O187" s="136" t="s">
        <v>136</v>
      </c>
      <c r="P187" s="271"/>
      <c r="Q187" s="195"/>
      <c r="R187" s="170">
        <v>0.14516499999999999</v>
      </c>
      <c r="S187" s="171"/>
      <c r="T187" s="172">
        <v>7.5606000000000007E-2</v>
      </c>
      <c r="U187" s="173"/>
      <c r="V187" s="170">
        <v>0.14369100000000001</v>
      </c>
      <c r="W187" s="171"/>
      <c r="X187" s="170">
        <v>9.0441999999999995E-2</v>
      </c>
      <c r="Z187" s="135" t="s">
        <v>136</v>
      </c>
      <c r="AA187" s="173"/>
      <c r="AB187" s="136" t="s">
        <v>136</v>
      </c>
    </row>
    <row r="188" spans="1:28" x14ac:dyDescent="0.25">
      <c r="A188" s="167" t="s">
        <v>318</v>
      </c>
      <c r="B188" s="129">
        <v>818</v>
      </c>
      <c r="C188" s="168" t="s">
        <v>136</v>
      </c>
      <c r="D188" s="195"/>
      <c r="E188" s="170">
        <v>7.2499999999999995E-4</v>
      </c>
      <c r="F188" s="171"/>
      <c r="G188" s="172">
        <v>4.0000000000000002E-4</v>
      </c>
      <c r="H188" s="173"/>
      <c r="I188" s="170">
        <v>5.5199999999999997E-4</v>
      </c>
      <c r="J188" s="171"/>
      <c r="K188" s="172">
        <v>4.0000000000000002E-4</v>
      </c>
      <c r="L188" s="173"/>
      <c r="M188" s="135" t="s">
        <v>136</v>
      </c>
      <c r="N188" s="173"/>
      <c r="O188" s="136" t="s">
        <v>136</v>
      </c>
      <c r="P188" s="271"/>
      <c r="Q188" s="195"/>
      <c r="R188" s="170">
        <v>8.1709999999999994E-3</v>
      </c>
      <c r="S188" s="171"/>
      <c r="T188" s="172">
        <v>4.2560000000000002E-3</v>
      </c>
      <c r="U188" s="173"/>
      <c r="V188" s="170">
        <v>1.4970000000000001E-3</v>
      </c>
      <c r="W188" s="171"/>
      <c r="X188" s="170">
        <v>9.4200000000000002E-4</v>
      </c>
      <c r="Z188" s="135" t="s">
        <v>136</v>
      </c>
      <c r="AA188" s="173"/>
      <c r="AB188" s="136" t="s">
        <v>136</v>
      </c>
    </row>
    <row r="189" spans="1:28" x14ac:dyDescent="0.25">
      <c r="A189" s="167" t="s">
        <v>319</v>
      </c>
      <c r="B189" s="129">
        <v>819</v>
      </c>
      <c r="C189" s="168" t="s">
        <v>136</v>
      </c>
      <c r="D189" s="195"/>
      <c r="E189" s="170">
        <v>0.18951699999999999</v>
      </c>
      <c r="F189" s="171"/>
      <c r="G189" s="172">
        <v>0.10455399999999999</v>
      </c>
      <c r="H189" s="173"/>
      <c r="I189" s="170">
        <v>1.6201E-2</v>
      </c>
      <c r="J189" s="171"/>
      <c r="K189" s="172">
        <v>1.1731999999999999E-2</v>
      </c>
      <c r="L189" s="173"/>
      <c r="M189" s="135" t="s">
        <v>136</v>
      </c>
      <c r="N189" s="173"/>
      <c r="O189" s="136" t="s">
        <v>136</v>
      </c>
      <c r="P189" s="271"/>
      <c r="Q189" s="195"/>
      <c r="R189" s="170">
        <v>0.20388600000000001</v>
      </c>
      <c r="S189" s="171"/>
      <c r="T189" s="172">
        <v>0.10618900000000001</v>
      </c>
      <c r="U189" s="173"/>
      <c r="V189" s="170">
        <v>5.6820000000000002E-2</v>
      </c>
      <c r="W189" s="171"/>
      <c r="X189" s="170">
        <v>3.5763999999999997E-2</v>
      </c>
      <c r="Z189" s="135" t="s">
        <v>136</v>
      </c>
      <c r="AA189" s="173"/>
      <c r="AB189" s="136" t="s">
        <v>136</v>
      </c>
    </row>
    <row r="190" spans="1:28" x14ac:dyDescent="0.25">
      <c r="A190" s="167" t="s">
        <v>320</v>
      </c>
      <c r="B190" s="129">
        <v>820</v>
      </c>
      <c r="C190" s="168" t="s">
        <v>136</v>
      </c>
      <c r="D190" s="195"/>
      <c r="E190" s="170">
        <v>1.0737909999999999</v>
      </c>
      <c r="F190" s="171"/>
      <c r="G190" s="172">
        <v>0.592395</v>
      </c>
      <c r="H190" s="173"/>
      <c r="I190" s="170">
        <v>0.44219599999999998</v>
      </c>
      <c r="J190" s="171"/>
      <c r="K190" s="172">
        <v>0.32021100000000002</v>
      </c>
      <c r="L190" s="173"/>
      <c r="M190" s="135" t="s">
        <v>136</v>
      </c>
      <c r="N190" s="173"/>
      <c r="O190" s="136" t="s">
        <v>136</v>
      </c>
      <c r="P190" s="271"/>
      <c r="Q190" s="195"/>
      <c r="R190" s="170">
        <v>2.3952930000000001</v>
      </c>
      <c r="S190" s="171"/>
      <c r="T190" s="172">
        <v>1.2475339999999999</v>
      </c>
      <c r="U190" s="173"/>
      <c r="V190" s="170">
        <v>1.114573</v>
      </c>
      <c r="W190" s="171"/>
      <c r="X190" s="170">
        <v>0.70153799999999999</v>
      </c>
      <c r="Z190" s="135" t="s">
        <v>136</v>
      </c>
      <c r="AA190" s="173"/>
      <c r="AB190" s="136" t="s">
        <v>136</v>
      </c>
    </row>
    <row r="191" spans="1:28" x14ac:dyDescent="0.25">
      <c r="A191" s="167" t="s">
        <v>321</v>
      </c>
      <c r="B191" s="129">
        <v>823</v>
      </c>
      <c r="C191" s="168" t="s">
        <v>136</v>
      </c>
      <c r="D191" s="195"/>
      <c r="E191" s="170">
        <v>1.059536</v>
      </c>
      <c r="F191" s="171"/>
      <c r="G191" s="172">
        <v>0.58453100000000002</v>
      </c>
      <c r="H191" s="173"/>
      <c r="I191" s="170">
        <v>0.34451199999999998</v>
      </c>
      <c r="J191" s="171"/>
      <c r="K191" s="172">
        <v>0.249474</v>
      </c>
      <c r="L191" s="173"/>
      <c r="M191" s="135" t="s">
        <v>136</v>
      </c>
      <c r="N191" s="173"/>
      <c r="O191" s="136" t="s">
        <v>136</v>
      </c>
      <c r="P191" s="271"/>
      <c r="Q191" s="195"/>
      <c r="R191" s="170">
        <v>1.156147</v>
      </c>
      <c r="S191" s="171"/>
      <c r="T191" s="172">
        <v>0.60215300000000005</v>
      </c>
      <c r="U191" s="173"/>
      <c r="V191" s="170">
        <v>0.70083700000000004</v>
      </c>
      <c r="W191" s="171"/>
      <c r="X191" s="170">
        <v>0.44112299999999999</v>
      </c>
      <c r="Z191" s="135" t="s">
        <v>136</v>
      </c>
      <c r="AA191" s="173"/>
      <c r="AB191" s="136" t="s">
        <v>136</v>
      </c>
    </row>
    <row r="192" spans="1:28" x14ac:dyDescent="0.25">
      <c r="A192" s="167" t="s">
        <v>620</v>
      </c>
      <c r="B192" s="129">
        <v>826</v>
      </c>
      <c r="C192" s="168" t="s">
        <v>136</v>
      </c>
      <c r="D192" s="195"/>
      <c r="E192" s="170">
        <v>8.6347999999999994E-2</v>
      </c>
      <c r="F192" s="171"/>
      <c r="G192" s="172">
        <v>4.7636999999999999E-2</v>
      </c>
      <c r="H192" s="173"/>
      <c r="I192" s="170">
        <v>6.2441999999999998E-2</v>
      </c>
      <c r="J192" s="171"/>
      <c r="K192" s="172">
        <v>4.5217E-2</v>
      </c>
      <c r="L192" s="173"/>
      <c r="M192" s="135" t="s">
        <v>136</v>
      </c>
      <c r="N192" s="173"/>
      <c r="O192" s="136" t="s">
        <v>136</v>
      </c>
      <c r="P192" s="271"/>
      <c r="Q192" s="195"/>
      <c r="R192" s="170">
        <v>0.24373600000000001</v>
      </c>
      <c r="S192" s="171"/>
      <c r="T192" s="172">
        <v>0.126944</v>
      </c>
      <c r="U192" s="173"/>
      <c r="V192" s="170">
        <v>6.5289E-2</v>
      </c>
      <c r="W192" s="171"/>
      <c r="X192" s="170">
        <v>4.1093999999999999E-2</v>
      </c>
      <c r="Z192" s="135" t="s">
        <v>136</v>
      </c>
      <c r="AA192" s="173"/>
      <c r="AB192" s="136" t="s">
        <v>136</v>
      </c>
    </row>
    <row r="193" spans="1:28" x14ac:dyDescent="0.25">
      <c r="A193" s="167" t="s">
        <v>322</v>
      </c>
      <c r="B193" s="129">
        <v>827</v>
      </c>
      <c r="C193" s="168" t="s">
        <v>136</v>
      </c>
      <c r="D193" s="195"/>
      <c r="E193" s="170">
        <v>2.815245</v>
      </c>
      <c r="F193" s="171"/>
      <c r="G193" s="172">
        <v>1.5531299999999999</v>
      </c>
      <c r="H193" s="173"/>
      <c r="I193" s="170">
        <v>1.751101</v>
      </c>
      <c r="J193" s="171"/>
      <c r="K193" s="172">
        <v>1.2680370000000001</v>
      </c>
      <c r="L193" s="173"/>
      <c r="M193" s="135" t="s">
        <v>136</v>
      </c>
      <c r="N193" s="173"/>
      <c r="O193" s="136" t="s">
        <v>136</v>
      </c>
      <c r="P193" s="271"/>
      <c r="Q193" s="195"/>
      <c r="R193" s="170">
        <v>3.8898640000000002</v>
      </c>
      <c r="S193" s="171"/>
      <c r="T193" s="172">
        <v>2.0259480000000001</v>
      </c>
      <c r="U193" s="173"/>
      <c r="V193" s="170">
        <v>1.7360409999999999</v>
      </c>
      <c r="W193" s="171"/>
      <c r="X193" s="170">
        <v>1.092705</v>
      </c>
      <c r="Z193" s="135" t="s">
        <v>136</v>
      </c>
      <c r="AA193" s="173"/>
      <c r="AB193" s="136" t="s">
        <v>136</v>
      </c>
    </row>
    <row r="194" spans="1:28" x14ac:dyDescent="0.25">
      <c r="A194" s="167" t="s">
        <v>144</v>
      </c>
      <c r="B194" s="129">
        <v>831</v>
      </c>
      <c r="C194" s="168">
        <v>801</v>
      </c>
      <c r="D194" s="195"/>
      <c r="E194" s="170"/>
      <c r="F194" s="171"/>
      <c r="G194" s="172" t="s">
        <v>136</v>
      </c>
      <c r="H194" s="173"/>
      <c r="I194" s="170">
        <v>0</v>
      </c>
      <c r="J194" s="171"/>
      <c r="K194" s="172" t="s">
        <v>136</v>
      </c>
      <c r="L194" s="173"/>
      <c r="M194" s="135" t="s">
        <v>136</v>
      </c>
      <c r="N194" s="173"/>
      <c r="O194" s="136" t="s">
        <v>136</v>
      </c>
      <c r="P194" s="271"/>
      <c r="Q194" s="195"/>
      <c r="R194" s="170">
        <v>0</v>
      </c>
      <c r="S194" s="171"/>
      <c r="T194" s="172" t="s">
        <v>136</v>
      </c>
      <c r="U194" s="173"/>
      <c r="V194" s="170">
        <v>0</v>
      </c>
      <c r="W194" s="171"/>
      <c r="X194" s="170" t="s">
        <v>136</v>
      </c>
      <c r="Z194" s="135" t="s">
        <v>136</v>
      </c>
      <c r="AA194" s="173"/>
      <c r="AB194" s="136" t="s">
        <v>136</v>
      </c>
    </row>
    <row r="195" spans="1:28" x14ac:dyDescent="0.25">
      <c r="A195" s="167" t="s">
        <v>323</v>
      </c>
      <c r="B195" s="129">
        <v>832</v>
      </c>
      <c r="C195" s="168" t="s">
        <v>136</v>
      </c>
      <c r="D195" s="195"/>
      <c r="E195" s="170">
        <v>2.6384000000000001E-2</v>
      </c>
      <c r="F195" s="171"/>
      <c r="G195" s="172">
        <v>1.4555999999999999E-2</v>
      </c>
      <c r="H195" s="173"/>
      <c r="I195" s="170">
        <v>5.8919999999999997E-3</v>
      </c>
      <c r="J195" s="171"/>
      <c r="K195" s="172">
        <v>4.267E-3</v>
      </c>
      <c r="L195" s="173"/>
      <c r="M195" s="135" t="s">
        <v>136</v>
      </c>
      <c r="N195" s="173"/>
      <c r="O195" s="136" t="s">
        <v>136</v>
      </c>
      <c r="P195" s="271"/>
      <c r="Q195" s="195"/>
      <c r="R195" s="170">
        <v>8.8112999999999997E-2</v>
      </c>
      <c r="S195" s="171"/>
      <c r="T195" s="172">
        <v>4.5892000000000002E-2</v>
      </c>
      <c r="U195" s="173"/>
      <c r="V195" s="170">
        <v>4.6677000000000003E-2</v>
      </c>
      <c r="W195" s="171"/>
      <c r="X195" s="170">
        <v>2.938E-2</v>
      </c>
      <c r="Z195" s="135" t="s">
        <v>136</v>
      </c>
      <c r="AA195" s="173"/>
      <c r="AB195" s="136" t="s">
        <v>136</v>
      </c>
    </row>
    <row r="196" spans="1:28" x14ac:dyDescent="0.25">
      <c r="A196" s="167" t="s">
        <v>324</v>
      </c>
      <c r="B196" s="129">
        <v>833</v>
      </c>
      <c r="C196" s="168" t="s">
        <v>136</v>
      </c>
      <c r="D196" s="195"/>
      <c r="E196" s="170">
        <v>2.0464E-2</v>
      </c>
      <c r="F196" s="171"/>
      <c r="G196" s="172">
        <v>1.129E-2</v>
      </c>
      <c r="H196" s="173"/>
      <c r="I196" s="170">
        <v>3.9569999999999996E-3</v>
      </c>
      <c r="J196" s="171"/>
      <c r="K196" s="172">
        <v>2.8649999999999999E-3</v>
      </c>
      <c r="L196" s="173"/>
      <c r="M196" s="135" t="s">
        <v>136</v>
      </c>
      <c r="N196" s="173"/>
      <c r="O196" s="136" t="s">
        <v>136</v>
      </c>
      <c r="P196" s="271"/>
      <c r="Q196" s="195"/>
      <c r="R196" s="170">
        <v>2.5264999999999999E-2</v>
      </c>
      <c r="S196" s="171"/>
      <c r="T196" s="172">
        <v>1.3159000000000001E-2</v>
      </c>
      <c r="U196" s="173"/>
      <c r="V196" s="170">
        <v>1.6545000000000001E-2</v>
      </c>
      <c r="W196" s="171"/>
      <c r="X196" s="170">
        <v>1.0414E-2</v>
      </c>
      <c r="Z196" s="135" t="s">
        <v>136</v>
      </c>
      <c r="AA196" s="173"/>
      <c r="AB196" s="136" t="s">
        <v>136</v>
      </c>
    </row>
    <row r="197" spans="1:28" x14ac:dyDescent="0.25">
      <c r="A197" s="167" t="s">
        <v>325</v>
      </c>
      <c r="B197" s="129">
        <v>834</v>
      </c>
      <c r="C197" s="168" t="s">
        <v>136</v>
      </c>
      <c r="D197" s="195"/>
      <c r="E197" s="170">
        <v>0.77232999999999996</v>
      </c>
      <c r="F197" s="171"/>
      <c r="G197" s="172">
        <v>0.42608299999999999</v>
      </c>
      <c r="H197" s="173"/>
      <c r="I197" s="170">
        <v>0.20383499999999999</v>
      </c>
      <c r="J197" s="171"/>
      <c r="K197" s="172">
        <v>0.14760499999999999</v>
      </c>
      <c r="L197" s="173"/>
      <c r="M197" s="135" t="s">
        <v>136</v>
      </c>
      <c r="N197" s="173"/>
      <c r="O197" s="136" t="s">
        <v>136</v>
      </c>
      <c r="P197" s="271"/>
      <c r="Q197" s="195"/>
      <c r="R197" s="170">
        <v>0.793632</v>
      </c>
      <c r="S197" s="171"/>
      <c r="T197" s="172">
        <v>0.41334500000000002</v>
      </c>
      <c r="U197" s="173"/>
      <c r="V197" s="170">
        <v>0.18240999999999999</v>
      </c>
      <c r="W197" s="171"/>
      <c r="X197" s="170">
        <v>0.114813</v>
      </c>
      <c r="Z197" s="135" t="s">
        <v>136</v>
      </c>
      <c r="AA197" s="173"/>
      <c r="AB197" s="136" t="s">
        <v>136</v>
      </c>
    </row>
    <row r="198" spans="1:28" x14ac:dyDescent="0.25">
      <c r="A198" s="167" t="s">
        <v>326</v>
      </c>
      <c r="B198" s="129">
        <v>835</v>
      </c>
      <c r="C198" s="168" t="s">
        <v>136</v>
      </c>
      <c r="D198" s="195"/>
      <c r="E198" s="170">
        <v>7.2499999999999995E-4</v>
      </c>
      <c r="F198" s="171"/>
      <c r="G198" s="172">
        <v>4.0000000000000002E-4</v>
      </c>
      <c r="H198" s="173"/>
      <c r="I198" s="170">
        <v>8.9720000000000008E-3</v>
      </c>
      <c r="J198" s="171"/>
      <c r="K198" s="172">
        <v>6.4970000000000002E-3</v>
      </c>
      <c r="L198" s="173"/>
      <c r="M198" s="135" t="s">
        <v>136</v>
      </c>
      <c r="N198" s="173"/>
      <c r="O198" s="136" t="s">
        <v>136</v>
      </c>
      <c r="P198" s="271"/>
      <c r="Q198" s="195"/>
      <c r="R198" s="170">
        <v>1.3387E-2</v>
      </c>
      <c r="S198" s="171"/>
      <c r="T198" s="172">
        <v>6.9719999999999999E-3</v>
      </c>
      <c r="U198" s="173"/>
      <c r="V198" s="170">
        <v>6.3599999999999996E-4</v>
      </c>
      <c r="W198" s="171"/>
      <c r="X198" s="170">
        <v>4.0000000000000002E-4</v>
      </c>
      <c r="Z198" s="135" t="s">
        <v>136</v>
      </c>
      <c r="AA198" s="173"/>
      <c r="AB198" s="136" t="s">
        <v>136</v>
      </c>
    </row>
    <row r="199" spans="1:28" x14ac:dyDescent="0.25">
      <c r="A199" s="167" t="s">
        <v>327</v>
      </c>
      <c r="B199" s="129">
        <v>836</v>
      </c>
      <c r="C199" s="168" t="s">
        <v>136</v>
      </c>
      <c r="D199" s="195"/>
      <c r="E199" s="170">
        <v>0.28600300000000001</v>
      </c>
      <c r="F199" s="171"/>
      <c r="G199" s="172">
        <v>0.15778400000000001</v>
      </c>
      <c r="H199" s="173"/>
      <c r="I199" s="170">
        <v>2.3921999999999999E-2</v>
      </c>
      <c r="J199" s="171"/>
      <c r="K199" s="172">
        <v>1.7323000000000002E-2</v>
      </c>
      <c r="L199" s="173"/>
      <c r="M199" s="135" t="s">
        <v>136</v>
      </c>
      <c r="N199" s="173"/>
      <c r="O199" s="136" t="s">
        <v>136</v>
      </c>
      <c r="P199" s="271"/>
      <c r="Q199" s="195"/>
      <c r="R199" s="170">
        <v>0.54566199999999998</v>
      </c>
      <c r="S199" s="171"/>
      <c r="T199" s="172">
        <v>0.284196</v>
      </c>
      <c r="U199" s="173"/>
      <c r="V199" s="170">
        <v>0.18881000000000001</v>
      </c>
      <c r="W199" s="171"/>
      <c r="X199" s="170">
        <v>0.118841</v>
      </c>
      <c r="Z199" s="135" t="s">
        <v>136</v>
      </c>
      <c r="AA199" s="173"/>
      <c r="AB199" s="136" t="s">
        <v>136</v>
      </c>
    </row>
    <row r="200" spans="1:28" x14ac:dyDescent="0.25">
      <c r="A200" s="167" t="s">
        <v>328</v>
      </c>
      <c r="B200" s="129">
        <v>838</v>
      </c>
      <c r="C200" s="168">
        <v>490</v>
      </c>
      <c r="D200" s="195"/>
      <c r="E200" s="170" t="s">
        <v>136</v>
      </c>
      <c r="F200" s="171"/>
      <c r="G200" s="172" t="s">
        <v>136</v>
      </c>
      <c r="H200" s="173"/>
      <c r="I200" s="170" t="s">
        <v>136</v>
      </c>
      <c r="J200" s="171"/>
      <c r="K200" s="172" t="s">
        <v>136</v>
      </c>
      <c r="L200" s="173"/>
      <c r="M200" s="135" t="s">
        <v>136</v>
      </c>
      <c r="N200" s="173"/>
      <c r="O200" s="136" t="s">
        <v>136</v>
      </c>
      <c r="P200" s="271"/>
      <c r="Q200" s="195"/>
      <c r="R200" s="170" t="s">
        <v>136</v>
      </c>
      <c r="S200" s="171"/>
      <c r="T200" s="172" t="s">
        <v>136</v>
      </c>
      <c r="U200" s="173"/>
      <c r="V200" s="170" t="s">
        <v>136</v>
      </c>
      <c r="W200" s="171"/>
      <c r="X200" s="170" t="s">
        <v>136</v>
      </c>
      <c r="Z200" s="135" t="s">
        <v>136</v>
      </c>
      <c r="AA200" s="173"/>
      <c r="AB200" s="136" t="s">
        <v>136</v>
      </c>
    </row>
    <row r="201" spans="1:28" x14ac:dyDescent="0.25">
      <c r="A201" s="167" t="s">
        <v>329</v>
      </c>
      <c r="B201" s="129">
        <v>839</v>
      </c>
      <c r="C201" s="168" t="s">
        <v>136</v>
      </c>
      <c r="D201" s="195"/>
      <c r="E201" s="170">
        <v>0.49819099999999999</v>
      </c>
      <c r="F201" s="171"/>
      <c r="G201" s="172">
        <v>0.27484500000000001</v>
      </c>
      <c r="H201" s="173"/>
      <c r="I201" s="170">
        <v>0.100256</v>
      </c>
      <c r="J201" s="171"/>
      <c r="K201" s="172">
        <v>7.2598999999999997E-2</v>
      </c>
      <c r="L201" s="173"/>
      <c r="M201" s="135" t="s">
        <v>136</v>
      </c>
      <c r="N201" s="173"/>
      <c r="O201" s="136" t="s">
        <v>136</v>
      </c>
      <c r="P201" s="271"/>
      <c r="Q201" s="195"/>
      <c r="R201" s="170">
        <v>0.53767699999999996</v>
      </c>
      <c r="S201" s="171"/>
      <c r="T201" s="172">
        <v>0.28003699999999998</v>
      </c>
      <c r="U201" s="173"/>
      <c r="V201" s="170">
        <v>0.26014300000000001</v>
      </c>
      <c r="W201" s="171"/>
      <c r="X201" s="170">
        <v>0.16374</v>
      </c>
      <c r="Z201" s="135" t="s">
        <v>136</v>
      </c>
      <c r="AA201" s="173"/>
      <c r="AB201" s="136" t="s">
        <v>136</v>
      </c>
    </row>
    <row r="202" spans="1:28" x14ac:dyDescent="0.25">
      <c r="A202" s="167" t="s">
        <v>330</v>
      </c>
      <c r="B202" s="129">
        <v>840</v>
      </c>
      <c r="C202" s="168" t="s">
        <v>136</v>
      </c>
      <c r="D202" s="195"/>
      <c r="E202" s="170">
        <v>0.25939699999999999</v>
      </c>
      <c r="F202" s="171"/>
      <c r="G202" s="172">
        <v>0.14310600000000001</v>
      </c>
      <c r="H202" s="173"/>
      <c r="I202" s="170">
        <v>0.102059</v>
      </c>
      <c r="J202" s="171"/>
      <c r="K202" s="172">
        <v>7.3904999999999998E-2</v>
      </c>
      <c r="L202" s="173"/>
      <c r="M202" s="135" t="s">
        <v>136</v>
      </c>
      <c r="N202" s="173"/>
      <c r="O202" s="136" t="s">
        <v>136</v>
      </c>
      <c r="P202" s="271"/>
      <c r="Q202" s="195"/>
      <c r="R202" s="170">
        <v>0.33055299999999999</v>
      </c>
      <c r="S202" s="171"/>
      <c r="T202" s="172">
        <v>0.17216100000000001</v>
      </c>
      <c r="U202" s="173"/>
      <c r="V202" s="170">
        <v>0.167129</v>
      </c>
      <c r="W202" s="171"/>
      <c r="X202" s="170">
        <v>0.105195</v>
      </c>
      <c r="Z202" s="135" t="s">
        <v>136</v>
      </c>
      <c r="AA202" s="173"/>
      <c r="AB202" s="136" t="s">
        <v>136</v>
      </c>
    </row>
    <row r="203" spans="1:28" x14ac:dyDescent="0.25">
      <c r="A203" s="167" t="s">
        <v>331</v>
      </c>
      <c r="B203" s="129">
        <v>841</v>
      </c>
      <c r="C203" s="168" t="s">
        <v>136</v>
      </c>
      <c r="D203" s="195"/>
      <c r="E203" s="170">
        <v>0.34975099999999998</v>
      </c>
      <c r="F203" s="171"/>
      <c r="G203" s="172">
        <v>0.19295300000000001</v>
      </c>
      <c r="H203" s="173"/>
      <c r="I203" s="170">
        <v>5.7917000000000003E-2</v>
      </c>
      <c r="J203" s="171"/>
      <c r="K203" s="172">
        <v>4.1939999999999998E-2</v>
      </c>
      <c r="L203" s="173"/>
      <c r="M203" s="135" t="s">
        <v>136</v>
      </c>
      <c r="N203" s="173"/>
      <c r="O203" s="136" t="s">
        <v>136</v>
      </c>
      <c r="P203" s="271"/>
      <c r="Q203" s="195"/>
      <c r="R203" s="170">
        <v>0.30262099999999997</v>
      </c>
      <c r="S203" s="171"/>
      <c r="T203" s="172">
        <v>0.157613</v>
      </c>
      <c r="U203" s="173"/>
      <c r="V203" s="170">
        <v>0.17715500000000001</v>
      </c>
      <c r="W203" s="171"/>
      <c r="X203" s="170">
        <v>0.11150500000000001</v>
      </c>
      <c r="Z203" s="135" t="s">
        <v>136</v>
      </c>
      <c r="AA203" s="173"/>
      <c r="AB203" s="136" t="s">
        <v>136</v>
      </c>
    </row>
    <row r="204" spans="1:28" x14ac:dyDescent="0.25">
      <c r="A204" s="167" t="s">
        <v>332</v>
      </c>
      <c r="B204" s="129">
        <v>843</v>
      </c>
      <c r="C204" s="168" t="s">
        <v>136</v>
      </c>
      <c r="D204" s="195"/>
      <c r="E204" s="170">
        <v>2.2762999999999999E-2</v>
      </c>
      <c r="F204" s="171"/>
      <c r="G204" s="172">
        <v>1.2558E-2</v>
      </c>
      <c r="H204" s="173"/>
      <c r="I204" s="170">
        <v>1.1048000000000001E-2</v>
      </c>
      <c r="J204" s="171"/>
      <c r="K204" s="172">
        <v>8.0000000000000002E-3</v>
      </c>
      <c r="L204" s="173"/>
      <c r="M204" s="135" t="s">
        <v>136</v>
      </c>
      <c r="N204" s="173"/>
      <c r="O204" s="136" t="s">
        <v>136</v>
      </c>
      <c r="P204" s="271"/>
      <c r="Q204" s="195"/>
      <c r="R204" s="170">
        <v>0.116241</v>
      </c>
      <c r="S204" s="171"/>
      <c r="T204" s="172">
        <v>6.0541999999999999E-2</v>
      </c>
      <c r="U204" s="173"/>
      <c r="V204" s="170">
        <v>3.5035999999999998E-2</v>
      </c>
      <c r="W204" s="171"/>
      <c r="X204" s="170">
        <v>2.2051999999999999E-2</v>
      </c>
      <c r="Z204" s="135" t="s">
        <v>136</v>
      </c>
      <c r="AA204" s="173"/>
      <c r="AB204" s="136" t="s">
        <v>136</v>
      </c>
    </row>
    <row r="205" spans="1:28" x14ac:dyDescent="0.25">
      <c r="A205" s="167" t="s">
        <v>333</v>
      </c>
      <c r="B205" s="129">
        <v>846</v>
      </c>
      <c r="C205" s="168" t="s">
        <v>136</v>
      </c>
      <c r="D205" s="195"/>
      <c r="E205" s="170">
        <v>0.10190399999999999</v>
      </c>
      <c r="F205" s="171"/>
      <c r="G205" s="172">
        <v>5.6218999999999998E-2</v>
      </c>
      <c r="H205" s="173"/>
      <c r="I205" s="170">
        <v>2.3144000000000001E-2</v>
      </c>
      <c r="J205" s="171"/>
      <c r="K205" s="172">
        <v>1.6759E-2</v>
      </c>
      <c r="L205" s="173"/>
      <c r="M205" s="135" t="s">
        <v>136</v>
      </c>
      <c r="N205" s="173"/>
      <c r="O205" s="136" t="s">
        <v>136</v>
      </c>
      <c r="P205" s="271"/>
      <c r="Q205" s="195"/>
      <c r="R205" s="170">
        <v>0.16305900000000001</v>
      </c>
      <c r="S205" s="171"/>
      <c r="T205" s="172">
        <v>8.4926000000000001E-2</v>
      </c>
      <c r="U205" s="173"/>
      <c r="V205" s="170">
        <v>1.6182999999999999E-2</v>
      </c>
      <c r="W205" s="171"/>
      <c r="X205" s="170">
        <v>1.0186000000000001E-2</v>
      </c>
      <c r="Z205" s="135" t="s">
        <v>136</v>
      </c>
      <c r="AA205" s="173"/>
      <c r="AB205" s="136" t="s">
        <v>136</v>
      </c>
    </row>
    <row r="206" spans="1:28" x14ac:dyDescent="0.25">
      <c r="A206" s="167" t="s">
        <v>334</v>
      </c>
      <c r="B206" s="129">
        <v>849</v>
      </c>
      <c r="C206" s="168">
        <v>490</v>
      </c>
      <c r="D206" s="195"/>
      <c r="E206" s="170" t="s">
        <v>136</v>
      </c>
      <c r="F206" s="171"/>
      <c r="G206" s="172" t="s">
        <v>136</v>
      </c>
      <c r="H206" s="173"/>
      <c r="I206" s="170" t="s">
        <v>136</v>
      </c>
      <c r="J206" s="171"/>
      <c r="K206" s="172" t="s">
        <v>136</v>
      </c>
      <c r="L206" s="173"/>
      <c r="M206" s="135" t="s">
        <v>136</v>
      </c>
      <c r="N206" s="173"/>
      <c r="O206" s="136" t="s">
        <v>136</v>
      </c>
      <c r="P206" s="271"/>
      <c r="Q206" s="195"/>
      <c r="R206" s="170" t="s">
        <v>136</v>
      </c>
      <c r="S206" s="171"/>
      <c r="T206" s="172" t="s">
        <v>136</v>
      </c>
      <c r="U206" s="173"/>
      <c r="V206" s="170" t="s">
        <v>136</v>
      </c>
      <c r="W206" s="171"/>
      <c r="X206" s="170" t="s">
        <v>136</v>
      </c>
      <c r="Z206" s="135" t="s">
        <v>136</v>
      </c>
      <c r="AA206" s="173"/>
      <c r="AB206" s="136" t="s">
        <v>136</v>
      </c>
    </row>
    <row r="207" spans="1:28" x14ac:dyDescent="0.25">
      <c r="A207" s="167" t="s">
        <v>335</v>
      </c>
      <c r="B207" s="129">
        <v>850</v>
      </c>
      <c r="C207" s="168" t="s">
        <v>136</v>
      </c>
      <c r="D207" s="195"/>
      <c r="E207" s="170">
        <v>0.205488</v>
      </c>
      <c r="F207" s="171"/>
      <c r="G207" s="172">
        <v>0.11336499999999999</v>
      </c>
      <c r="H207" s="173"/>
      <c r="I207" s="170">
        <v>0.180032</v>
      </c>
      <c r="J207" s="171"/>
      <c r="K207" s="172">
        <v>0.13036800000000001</v>
      </c>
      <c r="L207" s="173"/>
      <c r="M207" s="135" t="s">
        <v>136</v>
      </c>
      <c r="N207" s="173"/>
      <c r="O207" s="136" t="s">
        <v>136</v>
      </c>
      <c r="P207" s="271"/>
      <c r="Q207" s="195"/>
      <c r="R207" s="170">
        <v>0.516177</v>
      </c>
      <c r="S207" s="171"/>
      <c r="T207" s="172">
        <v>0.26883899999999999</v>
      </c>
      <c r="U207" s="173"/>
      <c r="V207" s="170">
        <v>0.28918199999999999</v>
      </c>
      <c r="W207" s="171"/>
      <c r="X207" s="170">
        <v>0.18201800000000001</v>
      </c>
      <c r="Z207" s="135" t="s">
        <v>136</v>
      </c>
      <c r="AA207" s="173"/>
      <c r="AB207" s="136" t="s">
        <v>136</v>
      </c>
    </row>
    <row r="208" spans="1:28" x14ac:dyDescent="0.25">
      <c r="A208" s="167" t="s">
        <v>336</v>
      </c>
      <c r="B208" s="129">
        <v>851</v>
      </c>
      <c r="C208" s="168" t="s">
        <v>136</v>
      </c>
      <c r="D208" s="195"/>
      <c r="E208" s="170">
        <v>7.2499999999999995E-4</v>
      </c>
      <c r="F208" s="171"/>
      <c r="G208" s="172">
        <v>4.0000000000000002E-4</v>
      </c>
      <c r="H208" s="173"/>
      <c r="I208" s="170">
        <v>5.5199999999999997E-4</v>
      </c>
      <c r="J208" s="171"/>
      <c r="K208" s="172">
        <v>4.0000000000000002E-4</v>
      </c>
      <c r="L208" s="173"/>
      <c r="M208" s="135" t="s">
        <v>136</v>
      </c>
      <c r="N208" s="173"/>
      <c r="O208" s="136" t="s">
        <v>136</v>
      </c>
      <c r="P208" s="271"/>
      <c r="Q208" s="195"/>
      <c r="R208" s="170">
        <v>3.6645999999999998E-2</v>
      </c>
      <c r="S208" s="171"/>
      <c r="T208" s="172">
        <v>1.9085999999999999E-2</v>
      </c>
      <c r="U208" s="173"/>
      <c r="V208" s="170">
        <v>1.7292999999999999E-2</v>
      </c>
      <c r="W208" s="171"/>
      <c r="X208" s="170">
        <v>1.0885000000000001E-2</v>
      </c>
      <c r="Z208" s="135" t="s">
        <v>136</v>
      </c>
      <c r="AA208" s="173"/>
      <c r="AB208" s="136" t="s">
        <v>136</v>
      </c>
    </row>
    <row r="209" spans="1:28" x14ac:dyDescent="0.25">
      <c r="A209" s="167" t="s">
        <v>337</v>
      </c>
      <c r="B209" s="129">
        <v>852</v>
      </c>
      <c r="C209" s="168" t="s">
        <v>136</v>
      </c>
      <c r="D209" s="195"/>
      <c r="E209" s="170">
        <v>8.1014000000000003E-2</v>
      </c>
      <c r="F209" s="171"/>
      <c r="G209" s="172">
        <v>4.4693999999999998E-2</v>
      </c>
      <c r="H209" s="173"/>
      <c r="I209" s="170">
        <v>3.3540000000000002E-3</v>
      </c>
      <c r="J209" s="171"/>
      <c r="K209" s="172">
        <v>2.4290000000000002E-3</v>
      </c>
      <c r="L209" s="173"/>
      <c r="M209" s="135" t="s">
        <v>136</v>
      </c>
      <c r="N209" s="173"/>
      <c r="O209" s="136" t="s">
        <v>136</v>
      </c>
      <c r="P209" s="271"/>
      <c r="Q209" s="195"/>
      <c r="R209" s="170">
        <v>3.7748999999999998E-2</v>
      </c>
      <c r="S209" s="171"/>
      <c r="T209" s="172">
        <v>1.9661000000000001E-2</v>
      </c>
      <c r="U209" s="173"/>
      <c r="V209" s="170">
        <v>1.0558E-2</v>
      </c>
      <c r="W209" s="171"/>
      <c r="X209" s="170">
        <v>6.6449999999999999E-3</v>
      </c>
      <c r="Z209" s="135" t="s">
        <v>136</v>
      </c>
      <c r="AA209" s="173"/>
      <c r="AB209" s="136" t="s">
        <v>136</v>
      </c>
    </row>
    <row r="210" spans="1:28" x14ac:dyDescent="0.25">
      <c r="A210" s="167" t="s">
        <v>338</v>
      </c>
      <c r="B210" s="129">
        <v>853</v>
      </c>
      <c r="C210" s="168" t="s">
        <v>136</v>
      </c>
      <c r="D210" s="195"/>
      <c r="E210" s="170">
        <v>7.2499999999999995E-4</v>
      </c>
      <c r="F210" s="171"/>
      <c r="G210" s="172">
        <v>4.0000000000000002E-4</v>
      </c>
      <c r="H210" s="173"/>
      <c r="I210" s="170">
        <v>5.5199999999999997E-4</v>
      </c>
      <c r="J210" s="171"/>
      <c r="K210" s="172">
        <v>4.0000000000000002E-4</v>
      </c>
      <c r="L210" s="173"/>
      <c r="M210" s="135" t="s">
        <v>136</v>
      </c>
      <c r="N210" s="173"/>
      <c r="O210" s="136" t="s">
        <v>136</v>
      </c>
      <c r="P210" s="271"/>
      <c r="Q210" s="195"/>
      <c r="R210" s="170">
        <v>1.6407999999999999E-2</v>
      </c>
      <c r="S210" s="171"/>
      <c r="T210" s="172">
        <v>8.5459999999999998E-3</v>
      </c>
      <c r="U210" s="173"/>
      <c r="V210" s="170">
        <v>4.4819999999999999E-3</v>
      </c>
      <c r="W210" s="171"/>
      <c r="X210" s="170">
        <v>2.8210000000000002E-3</v>
      </c>
      <c r="Z210" s="135" t="s">
        <v>136</v>
      </c>
      <c r="AA210" s="173"/>
      <c r="AB210" s="136" t="s">
        <v>136</v>
      </c>
    </row>
    <row r="211" spans="1:28" x14ac:dyDescent="0.25">
      <c r="A211" s="167" t="s">
        <v>339</v>
      </c>
      <c r="B211" s="129">
        <v>855</v>
      </c>
      <c r="C211" s="168" t="s">
        <v>136</v>
      </c>
      <c r="D211" s="195"/>
      <c r="E211" s="170">
        <v>0.118856</v>
      </c>
      <c r="F211" s="171"/>
      <c r="G211" s="172">
        <v>6.5571000000000004E-2</v>
      </c>
      <c r="H211" s="173"/>
      <c r="I211" s="170">
        <v>4.4707999999999998E-2</v>
      </c>
      <c r="J211" s="171"/>
      <c r="K211" s="172">
        <v>3.2375000000000001E-2</v>
      </c>
      <c r="L211" s="173"/>
      <c r="M211" s="135" t="s">
        <v>136</v>
      </c>
      <c r="N211" s="173"/>
      <c r="O211" s="136" t="s">
        <v>136</v>
      </c>
      <c r="P211" s="271"/>
      <c r="Q211" s="195"/>
      <c r="R211" s="170">
        <v>0.194747</v>
      </c>
      <c r="S211" s="171"/>
      <c r="T211" s="172">
        <v>0.10143000000000001</v>
      </c>
      <c r="U211" s="173"/>
      <c r="V211" s="170">
        <v>6.1464999999999999E-2</v>
      </c>
      <c r="W211" s="171"/>
      <c r="X211" s="170">
        <v>3.8688E-2</v>
      </c>
      <c r="Z211" s="135" t="s">
        <v>136</v>
      </c>
      <c r="AA211" s="173"/>
      <c r="AB211" s="136" t="s">
        <v>136</v>
      </c>
    </row>
    <row r="212" spans="1:28" x14ac:dyDescent="0.25">
      <c r="A212" s="167" t="s">
        <v>340</v>
      </c>
      <c r="B212" s="129">
        <v>856</v>
      </c>
      <c r="C212" s="168" t="s">
        <v>136</v>
      </c>
      <c r="D212" s="195"/>
      <c r="E212" s="170">
        <v>2.9593999999999999E-2</v>
      </c>
      <c r="F212" s="171"/>
      <c r="G212" s="172">
        <v>1.6327000000000001E-2</v>
      </c>
      <c r="H212" s="173"/>
      <c r="I212" s="170">
        <v>8.5760000000000003E-3</v>
      </c>
      <c r="J212" s="171"/>
      <c r="K212" s="172">
        <v>6.2100000000000002E-3</v>
      </c>
      <c r="L212" s="173"/>
      <c r="M212" s="135" t="s">
        <v>136</v>
      </c>
      <c r="N212" s="173"/>
      <c r="O212" s="136" t="s">
        <v>136</v>
      </c>
      <c r="P212" s="271"/>
      <c r="Q212" s="195"/>
      <c r="R212" s="170">
        <v>3.0144000000000001E-2</v>
      </c>
      <c r="S212" s="171"/>
      <c r="T212" s="172">
        <v>1.5699999999999999E-2</v>
      </c>
      <c r="U212" s="173"/>
      <c r="V212" s="170">
        <v>2.6738999999999999E-2</v>
      </c>
      <c r="W212" s="171"/>
      <c r="X212" s="170">
        <v>1.6830000000000001E-2</v>
      </c>
      <c r="Z212" s="135" t="s">
        <v>136</v>
      </c>
      <c r="AA212" s="173"/>
      <c r="AB212" s="136" t="s">
        <v>136</v>
      </c>
    </row>
    <row r="213" spans="1:28" x14ac:dyDescent="0.25">
      <c r="A213" s="167" t="s">
        <v>341</v>
      </c>
      <c r="B213" s="129">
        <v>858</v>
      </c>
      <c r="C213" s="168" t="s">
        <v>136</v>
      </c>
      <c r="D213" s="195"/>
      <c r="E213" s="170">
        <v>7.2220000000000001E-3</v>
      </c>
      <c r="F213" s="171"/>
      <c r="G213" s="172">
        <v>3.9839999999999997E-3</v>
      </c>
      <c r="H213" s="173"/>
      <c r="I213" s="170">
        <v>7.9089999999999994E-3</v>
      </c>
      <c r="J213" s="171"/>
      <c r="K213" s="172">
        <v>5.7270000000000003E-3</v>
      </c>
      <c r="L213" s="173"/>
      <c r="M213" s="135" t="s">
        <v>136</v>
      </c>
      <c r="N213" s="173"/>
      <c r="O213" s="136" t="s">
        <v>136</v>
      </c>
      <c r="P213" s="271"/>
      <c r="Q213" s="195"/>
      <c r="R213" s="170">
        <v>2.7802E-2</v>
      </c>
      <c r="S213" s="171"/>
      <c r="T213" s="172">
        <v>1.448E-2</v>
      </c>
      <c r="U213" s="173"/>
      <c r="V213" s="170">
        <v>1.5473000000000001E-2</v>
      </c>
      <c r="W213" s="171"/>
      <c r="X213" s="170">
        <v>9.7389999999999994E-3</v>
      </c>
      <c r="Z213" s="135" t="s">
        <v>136</v>
      </c>
      <c r="AA213" s="173"/>
      <c r="AB213" s="136" t="s">
        <v>136</v>
      </c>
    </row>
    <row r="214" spans="1:28" x14ac:dyDescent="0.25">
      <c r="A214" s="167" t="s">
        <v>342</v>
      </c>
      <c r="B214" s="129">
        <v>862</v>
      </c>
      <c r="C214" s="168" t="s">
        <v>136</v>
      </c>
      <c r="D214" s="195"/>
      <c r="E214" s="170">
        <v>0.13750000000000001</v>
      </c>
      <c r="F214" s="171"/>
      <c r="G214" s="172">
        <v>7.5856999999999994E-2</v>
      </c>
      <c r="H214" s="173"/>
      <c r="I214" s="170">
        <v>2.3321000000000001E-2</v>
      </c>
      <c r="J214" s="171"/>
      <c r="K214" s="172">
        <v>1.6888E-2</v>
      </c>
      <c r="L214" s="173"/>
      <c r="M214" s="135" t="s">
        <v>136</v>
      </c>
      <c r="N214" s="173"/>
      <c r="O214" s="136" t="s">
        <v>136</v>
      </c>
      <c r="P214" s="271"/>
      <c r="Q214" s="195"/>
      <c r="R214" s="170">
        <v>7.4376999999999999E-2</v>
      </c>
      <c r="S214" s="171"/>
      <c r="T214" s="172">
        <v>3.8738000000000002E-2</v>
      </c>
      <c r="U214" s="173"/>
      <c r="V214" s="170">
        <v>1.4218E-2</v>
      </c>
      <c r="W214" s="171"/>
      <c r="X214" s="170">
        <v>8.9490000000000004E-3</v>
      </c>
      <c r="Z214" s="135" t="s">
        <v>136</v>
      </c>
      <c r="AA214" s="173"/>
      <c r="AB214" s="136" t="s">
        <v>136</v>
      </c>
    </row>
    <row r="215" spans="1:28" x14ac:dyDescent="0.25">
      <c r="A215" s="167" t="s">
        <v>343</v>
      </c>
      <c r="B215" s="129">
        <v>865</v>
      </c>
      <c r="C215" s="168" t="s">
        <v>136</v>
      </c>
      <c r="D215" s="195"/>
      <c r="E215" s="170">
        <v>7.2499999999999995E-4</v>
      </c>
      <c r="F215" s="171"/>
      <c r="G215" s="172">
        <v>4.0000000000000002E-4</v>
      </c>
      <c r="H215" s="173"/>
      <c r="I215" s="170">
        <v>5.5199999999999997E-4</v>
      </c>
      <c r="J215" s="171"/>
      <c r="K215" s="172">
        <v>4.0000000000000002E-4</v>
      </c>
      <c r="L215" s="173"/>
      <c r="M215" s="135" t="s">
        <v>136</v>
      </c>
      <c r="N215" s="173"/>
      <c r="O215" s="136" t="s">
        <v>136</v>
      </c>
      <c r="P215" s="271"/>
      <c r="Q215" s="195"/>
      <c r="R215" s="170">
        <v>7.6800000000000002E-4</v>
      </c>
      <c r="S215" s="171"/>
      <c r="T215" s="172">
        <v>4.0000000000000002E-4</v>
      </c>
      <c r="U215" s="173"/>
      <c r="V215" s="170">
        <v>4.4559999999999999E-3</v>
      </c>
      <c r="W215" s="171"/>
      <c r="X215" s="170">
        <v>2.8050000000000002E-3</v>
      </c>
      <c r="Z215" s="135" t="s">
        <v>136</v>
      </c>
      <c r="AA215" s="173"/>
      <c r="AB215" s="136" t="s">
        <v>136</v>
      </c>
    </row>
    <row r="216" spans="1:28" x14ac:dyDescent="0.25">
      <c r="A216" s="167" t="s">
        <v>344</v>
      </c>
      <c r="B216" s="129">
        <v>868</v>
      </c>
      <c r="C216" s="168" t="s">
        <v>136</v>
      </c>
      <c r="D216" s="195"/>
      <c r="E216" s="170">
        <v>2.983E-3</v>
      </c>
      <c r="F216" s="171"/>
      <c r="G216" s="172">
        <v>1.6459999999999999E-3</v>
      </c>
      <c r="H216" s="173"/>
      <c r="I216" s="170">
        <v>5.5199999999999997E-4</v>
      </c>
      <c r="J216" s="171"/>
      <c r="K216" s="172">
        <v>4.0000000000000002E-4</v>
      </c>
      <c r="L216" s="173"/>
      <c r="M216" s="135" t="s">
        <v>136</v>
      </c>
      <c r="N216" s="173"/>
      <c r="O216" s="136" t="s">
        <v>136</v>
      </c>
      <c r="P216" s="271"/>
      <c r="Q216" s="195"/>
      <c r="R216" s="170">
        <v>1.217E-3</v>
      </c>
      <c r="S216" s="171"/>
      <c r="T216" s="172">
        <v>6.3400000000000001E-4</v>
      </c>
      <c r="U216" s="173"/>
      <c r="V216" s="170">
        <v>1.5410000000000001E-3</v>
      </c>
      <c r="W216" s="171"/>
      <c r="X216" s="170">
        <v>9.7000000000000005E-4</v>
      </c>
      <c r="Z216" s="135" t="s">
        <v>136</v>
      </c>
      <c r="AA216" s="173"/>
      <c r="AB216" s="136" t="s">
        <v>136</v>
      </c>
    </row>
    <row r="217" spans="1:28" x14ac:dyDescent="0.25">
      <c r="A217" s="167" t="s">
        <v>345</v>
      </c>
      <c r="B217" s="129">
        <v>870</v>
      </c>
      <c r="C217" s="168" t="s">
        <v>136</v>
      </c>
      <c r="D217" s="195"/>
      <c r="E217" s="170">
        <v>0.24252599999999999</v>
      </c>
      <c r="F217" s="171"/>
      <c r="G217" s="172">
        <v>0.133798</v>
      </c>
      <c r="H217" s="173"/>
      <c r="I217" s="170">
        <v>6.0588000000000003E-2</v>
      </c>
      <c r="J217" s="171"/>
      <c r="K217" s="172">
        <v>4.3874000000000003E-2</v>
      </c>
      <c r="L217" s="173"/>
      <c r="M217" s="135" t="s">
        <v>136</v>
      </c>
      <c r="N217" s="173"/>
      <c r="O217" s="136" t="s">
        <v>136</v>
      </c>
      <c r="P217" s="271"/>
      <c r="Q217" s="195"/>
      <c r="R217" s="170">
        <v>0.221277</v>
      </c>
      <c r="S217" s="171"/>
      <c r="T217" s="172">
        <v>0.115247</v>
      </c>
      <c r="U217" s="173"/>
      <c r="V217" s="170">
        <v>4.6529000000000001E-2</v>
      </c>
      <c r="W217" s="171"/>
      <c r="X217" s="170">
        <v>2.9286E-2</v>
      </c>
      <c r="Z217" s="135" t="s">
        <v>136</v>
      </c>
      <c r="AA217" s="173"/>
      <c r="AB217" s="136" t="s">
        <v>136</v>
      </c>
    </row>
    <row r="218" spans="1:28" x14ac:dyDescent="0.25">
      <c r="A218" s="167" t="s">
        <v>346</v>
      </c>
      <c r="B218" s="129">
        <v>871</v>
      </c>
      <c r="C218" s="168"/>
      <c r="D218" s="195"/>
      <c r="E218" s="170">
        <v>0.229714</v>
      </c>
      <c r="F218" s="171"/>
      <c r="G218" s="172">
        <v>0.12673000000000001</v>
      </c>
      <c r="H218" s="173"/>
      <c r="I218" s="170">
        <v>9.2456999999999998E-2</v>
      </c>
      <c r="J218" s="171"/>
      <c r="K218" s="172">
        <v>6.6951999999999998E-2</v>
      </c>
      <c r="L218" s="173"/>
      <c r="M218" s="135" t="s">
        <v>136</v>
      </c>
      <c r="N218" s="173"/>
      <c r="O218" s="136" t="s">
        <v>136</v>
      </c>
      <c r="P218" s="271"/>
      <c r="Q218" s="195"/>
      <c r="R218" s="170">
        <v>0.27547700000000003</v>
      </c>
      <c r="S218" s="171"/>
      <c r="T218" s="172">
        <v>0.14347599999999999</v>
      </c>
      <c r="U218" s="173"/>
      <c r="V218" s="170">
        <v>0.112817</v>
      </c>
      <c r="W218" s="171"/>
      <c r="X218" s="170">
        <v>7.1010000000000004E-2</v>
      </c>
      <c r="Z218" s="135" t="s">
        <v>136</v>
      </c>
      <c r="AA218" s="173"/>
      <c r="AB218" s="136" t="s">
        <v>136</v>
      </c>
    </row>
    <row r="219" spans="1:28" x14ac:dyDescent="0.25">
      <c r="A219" s="167" t="s">
        <v>654</v>
      </c>
      <c r="B219" s="129">
        <v>872</v>
      </c>
      <c r="C219" s="168"/>
      <c r="D219" s="195"/>
      <c r="E219" s="170">
        <v>5.1669999999999997E-3</v>
      </c>
      <c r="F219" s="171"/>
      <c r="G219" s="172">
        <v>2.8509999999999998E-3</v>
      </c>
      <c r="H219" s="173"/>
      <c r="I219" s="170">
        <v>2.0799999999999998E-3</v>
      </c>
      <c r="J219" s="171"/>
      <c r="K219" s="172">
        <v>1.506E-3</v>
      </c>
      <c r="L219" s="173"/>
      <c r="M219" s="135" t="s">
        <v>136</v>
      </c>
      <c r="N219" s="173"/>
      <c r="O219" s="136" t="s">
        <v>136</v>
      </c>
      <c r="P219" s="271"/>
      <c r="Q219" s="195"/>
      <c r="R219" s="170">
        <v>6.1970000000000003E-3</v>
      </c>
      <c r="S219" s="171"/>
      <c r="T219" s="172">
        <v>3.228E-3</v>
      </c>
      <c r="U219" s="173"/>
      <c r="V219" s="170">
        <v>2.5379999999999999E-3</v>
      </c>
      <c r="W219" s="171"/>
      <c r="X219" s="170">
        <v>1.5969999999999999E-3</v>
      </c>
      <c r="Z219" s="135" t="s">
        <v>136</v>
      </c>
      <c r="AA219" s="173"/>
      <c r="AB219" s="136" t="s">
        <v>136</v>
      </c>
    </row>
    <row r="220" spans="1:28" x14ac:dyDescent="0.25">
      <c r="A220" s="167" t="s">
        <v>347</v>
      </c>
      <c r="B220" s="129">
        <v>873</v>
      </c>
      <c r="C220" s="168" t="s">
        <v>136</v>
      </c>
      <c r="D220" s="195"/>
      <c r="E220" s="170">
        <v>0.19251599999999999</v>
      </c>
      <c r="F220" s="171"/>
      <c r="G220" s="172">
        <v>0.106208</v>
      </c>
      <c r="H220" s="173"/>
      <c r="I220" s="170">
        <v>1.2572E-2</v>
      </c>
      <c r="J220" s="171"/>
      <c r="K220" s="172">
        <v>9.1039999999999992E-3</v>
      </c>
      <c r="L220" s="173"/>
      <c r="M220" s="135" t="s">
        <v>136</v>
      </c>
      <c r="N220" s="173"/>
      <c r="O220" s="136" t="s">
        <v>136</v>
      </c>
      <c r="P220" s="271"/>
      <c r="Q220" s="195"/>
      <c r="R220" s="170">
        <v>7.3752999999999999E-2</v>
      </c>
      <c r="S220" s="171"/>
      <c r="T220" s="172">
        <v>3.8413000000000003E-2</v>
      </c>
      <c r="U220" s="173"/>
      <c r="V220" s="170">
        <v>6.5821000000000005E-2</v>
      </c>
      <c r="W220" s="171"/>
      <c r="X220" s="170">
        <v>4.1429000000000001E-2</v>
      </c>
      <c r="Z220" s="135" t="s">
        <v>136</v>
      </c>
      <c r="AA220" s="173"/>
      <c r="AB220" s="136" t="s">
        <v>136</v>
      </c>
    </row>
    <row r="221" spans="1:28" x14ac:dyDescent="0.25">
      <c r="A221" s="167" t="s">
        <v>348</v>
      </c>
      <c r="B221" s="129">
        <v>876</v>
      </c>
      <c r="C221" s="168" t="s">
        <v>136</v>
      </c>
      <c r="D221" s="195"/>
      <c r="E221" s="170">
        <v>0.18613499999999999</v>
      </c>
      <c r="F221" s="171"/>
      <c r="G221" s="172">
        <v>0.102688</v>
      </c>
      <c r="H221" s="173"/>
      <c r="I221" s="170">
        <v>3.8469000000000003E-2</v>
      </c>
      <c r="J221" s="171"/>
      <c r="K221" s="172">
        <v>2.7857E-2</v>
      </c>
      <c r="L221" s="173"/>
      <c r="M221" s="135" t="s">
        <v>136</v>
      </c>
      <c r="N221" s="173"/>
      <c r="O221" s="136" t="s">
        <v>136</v>
      </c>
      <c r="P221" s="271"/>
      <c r="Q221" s="195"/>
      <c r="R221" s="170">
        <v>0.21896299999999999</v>
      </c>
      <c r="S221" s="171"/>
      <c r="T221" s="172">
        <v>0.114042</v>
      </c>
      <c r="U221" s="173"/>
      <c r="V221" s="170">
        <v>0.12503</v>
      </c>
      <c r="W221" s="171"/>
      <c r="X221" s="170">
        <v>7.8697000000000003E-2</v>
      </c>
      <c r="Z221" s="135" t="s">
        <v>136</v>
      </c>
      <c r="AA221" s="173"/>
      <c r="AB221" s="136" t="s">
        <v>136</v>
      </c>
    </row>
    <row r="222" spans="1:28" x14ac:dyDescent="0.25">
      <c r="A222" s="167" t="s">
        <v>349</v>
      </c>
      <c r="B222" s="129">
        <v>879</v>
      </c>
      <c r="C222" s="168" t="s">
        <v>136</v>
      </c>
      <c r="D222" s="195"/>
      <c r="E222" s="170">
        <v>0.12481200000000001</v>
      </c>
      <c r="F222" s="171"/>
      <c r="G222" s="172">
        <v>6.8857000000000002E-2</v>
      </c>
      <c r="H222" s="173"/>
      <c r="I222" s="170">
        <v>1.6388E-2</v>
      </c>
      <c r="J222" s="171"/>
      <c r="K222" s="172">
        <v>1.1867000000000001E-2</v>
      </c>
      <c r="L222" s="173"/>
      <c r="M222" s="135" t="s">
        <v>136</v>
      </c>
      <c r="N222" s="173"/>
      <c r="O222" s="136" t="s">
        <v>136</v>
      </c>
      <c r="P222" s="271"/>
      <c r="Q222" s="195"/>
      <c r="R222" s="170">
        <v>0.109601</v>
      </c>
      <c r="S222" s="171"/>
      <c r="T222" s="172">
        <v>5.7083000000000002E-2</v>
      </c>
      <c r="U222" s="173"/>
      <c r="V222" s="170">
        <v>7.1232000000000004E-2</v>
      </c>
      <c r="W222" s="171"/>
      <c r="X222" s="170">
        <v>4.4835E-2</v>
      </c>
      <c r="Z222" s="135" t="s">
        <v>136</v>
      </c>
      <c r="AA222" s="173"/>
      <c r="AB222" s="136" t="s">
        <v>136</v>
      </c>
    </row>
    <row r="223" spans="1:28" x14ac:dyDescent="0.25">
      <c r="A223" s="167" t="s">
        <v>350</v>
      </c>
      <c r="B223" s="129">
        <v>881</v>
      </c>
      <c r="C223" s="168" t="s">
        <v>136</v>
      </c>
      <c r="D223" s="195"/>
      <c r="E223" s="170">
        <v>1.088279</v>
      </c>
      <c r="F223" s="171"/>
      <c r="G223" s="172">
        <v>0.60038800000000003</v>
      </c>
      <c r="H223" s="173"/>
      <c r="I223" s="170">
        <v>0.10467899999999999</v>
      </c>
      <c r="J223" s="171"/>
      <c r="K223" s="172">
        <v>7.5801999999999994E-2</v>
      </c>
      <c r="L223" s="173"/>
      <c r="M223" s="135" t="s">
        <v>136</v>
      </c>
      <c r="N223" s="173"/>
      <c r="O223" s="136" t="s">
        <v>136</v>
      </c>
      <c r="P223" s="271"/>
      <c r="Q223" s="195"/>
      <c r="R223" s="170">
        <v>0.540358</v>
      </c>
      <c r="S223" s="171"/>
      <c r="T223" s="172">
        <v>0.28143299999999999</v>
      </c>
      <c r="U223" s="173"/>
      <c r="V223" s="170">
        <v>0.12501899999999999</v>
      </c>
      <c r="W223" s="171"/>
      <c r="X223" s="170">
        <v>7.8689999999999996E-2</v>
      </c>
      <c r="Z223" s="135" t="s">
        <v>136</v>
      </c>
      <c r="AA223" s="173"/>
      <c r="AB223" s="136" t="s">
        <v>136</v>
      </c>
    </row>
    <row r="224" spans="1:28" x14ac:dyDescent="0.25">
      <c r="A224" s="167" t="s">
        <v>351</v>
      </c>
      <c r="B224" s="129">
        <v>882</v>
      </c>
      <c r="C224" s="168">
        <v>490</v>
      </c>
      <c r="D224" s="195"/>
      <c r="E224" s="170" t="s">
        <v>136</v>
      </c>
      <c r="F224" s="171"/>
      <c r="G224" s="172" t="s">
        <v>136</v>
      </c>
      <c r="H224" s="173"/>
      <c r="I224" s="170" t="s">
        <v>136</v>
      </c>
      <c r="J224" s="171"/>
      <c r="K224" s="172" t="s">
        <v>136</v>
      </c>
      <c r="L224" s="173"/>
      <c r="M224" s="135" t="s">
        <v>136</v>
      </c>
      <c r="N224" s="173"/>
      <c r="O224" s="136" t="s">
        <v>136</v>
      </c>
      <c r="P224" s="271"/>
      <c r="Q224" s="195"/>
      <c r="R224" s="170" t="s">
        <v>136</v>
      </c>
      <c r="S224" s="171"/>
      <c r="T224" s="172" t="s">
        <v>136</v>
      </c>
      <c r="U224" s="173"/>
      <c r="V224" s="170" t="s">
        <v>136</v>
      </c>
      <c r="W224" s="171"/>
      <c r="X224" s="170" t="s">
        <v>136</v>
      </c>
      <c r="Z224" s="135" t="s">
        <v>136</v>
      </c>
      <c r="AA224" s="173"/>
      <c r="AB224" s="136" t="s">
        <v>136</v>
      </c>
    </row>
    <row r="225" spans="1:28" x14ac:dyDescent="0.25">
      <c r="A225" s="167" t="s">
        <v>352</v>
      </c>
      <c r="B225" s="129">
        <v>883</v>
      </c>
      <c r="C225" s="168" t="s">
        <v>136</v>
      </c>
      <c r="D225" s="195"/>
      <c r="E225" s="170">
        <v>0.18293000000000001</v>
      </c>
      <c r="F225" s="171"/>
      <c r="G225" s="172">
        <v>0.10092</v>
      </c>
      <c r="H225" s="173"/>
      <c r="I225" s="170">
        <v>8.0211000000000005E-2</v>
      </c>
      <c r="J225" s="171"/>
      <c r="K225" s="172">
        <v>5.8083999999999997E-2</v>
      </c>
      <c r="L225" s="173"/>
      <c r="M225" s="135" t="s">
        <v>136</v>
      </c>
      <c r="N225" s="173"/>
      <c r="O225" s="136" t="s">
        <v>136</v>
      </c>
      <c r="P225" s="271"/>
      <c r="Q225" s="195"/>
      <c r="R225" s="170">
        <v>0.46813399999999999</v>
      </c>
      <c r="S225" s="171"/>
      <c r="T225" s="172">
        <v>0.24381700000000001</v>
      </c>
      <c r="U225" s="173"/>
      <c r="V225" s="170">
        <v>0.208402</v>
      </c>
      <c r="W225" s="171"/>
      <c r="X225" s="170">
        <v>0.13117300000000001</v>
      </c>
      <c r="Z225" s="135" t="s">
        <v>136</v>
      </c>
      <c r="AA225" s="173"/>
      <c r="AB225" s="136" t="s">
        <v>136</v>
      </c>
    </row>
    <row r="226" spans="1:28" x14ac:dyDescent="0.25">
      <c r="A226" s="167" t="s">
        <v>353</v>
      </c>
      <c r="B226" s="129">
        <v>885</v>
      </c>
      <c r="C226" s="168" t="s">
        <v>136</v>
      </c>
      <c r="D226" s="195"/>
      <c r="E226" s="170">
        <v>0.75673400000000002</v>
      </c>
      <c r="F226" s="171"/>
      <c r="G226" s="172">
        <v>0.41747899999999999</v>
      </c>
      <c r="H226" s="173"/>
      <c r="I226" s="170">
        <v>0.112414</v>
      </c>
      <c r="J226" s="171"/>
      <c r="K226" s="172">
        <v>8.1403000000000003E-2</v>
      </c>
      <c r="L226" s="173"/>
      <c r="M226" s="135" t="s">
        <v>136</v>
      </c>
      <c r="N226" s="173"/>
      <c r="O226" s="136" t="s">
        <v>136</v>
      </c>
      <c r="P226" s="271"/>
      <c r="Q226" s="195"/>
      <c r="R226" s="170">
        <v>0.99033300000000002</v>
      </c>
      <c r="S226" s="171"/>
      <c r="T226" s="172">
        <v>0.51579299999999995</v>
      </c>
      <c r="U226" s="173"/>
      <c r="V226" s="170">
        <v>0.36221399999999998</v>
      </c>
      <c r="W226" s="171"/>
      <c r="X226" s="170">
        <v>0.22798599999999999</v>
      </c>
      <c r="Z226" s="135" t="s">
        <v>136</v>
      </c>
      <c r="AA226" s="173"/>
      <c r="AB226" s="136" t="s">
        <v>136</v>
      </c>
    </row>
    <row r="227" spans="1:28" x14ac:dyDescent="0.25">
      <c r="A227" s="167" t="s">
        <v>354</v>
      </c>
      <c r="B227" s="129">
        <v>886</v>
      </c>
      <c r="C227" s="168" t="s">
        <v>136</v>
      </c>
      <c r="D227" s="195"/>
      <c r="E227" s="170">
        <v>0.17053099999999999</v>
      </c>
      <c r="F227" s="171"/>
      <c r="G227" s="172">
        <v>9.4079999999999997E-2</v>
      </c>
      <c r="H227" s="173"/>
      <c r="I227" s="170">
        <v>7.8664999999999999E-2</v>
      </c>
      <c r="J227" s="171"/>
      <c r="K227" s="172">
        <v>5.6964000000000001E-2</v>
      </c>
      <c r="L227" s="173"/>
      <c r="M227" s="135" t="s">
        <v>136</v>
      </c>
      <c r="N227" s="173"/>
      <c r="O227" s="136" t="s">
        <v>136</v>
      </c>
      <c r="P227" s="271"/>
      <c r="Q227" s="195"/>
      <c r="R227" s="170">
        <v>0.52116899999999999</v>
      </c>
      <c r="S227" s="171"/>
      <c r="T227" s="172">
        <v>0.27143899999999999</v>
      </c>
      <c r="U227" s="173"/>
      <c r="V227" s="170">
        <v>0.157723</v>
      </c>
      <c r="W227" s="171"/>
      <c r="X227" s="170">
        <v>9.9275000000000002E-2</v>
      </c>
      <c r="Z227" s="135" t="s">
        <v>136</v>
      </c>
      <c r="AA227" s="173"/>
      <c r="AB227" s="136" t="s">
        <v>136</v>
      </c>
    </row>
    <row r="228" spans="1:28" x14ac:dyDescent="0.25">
      <c r="A228" s="167" t="s">
        <v>355</v>
      </c>
      <c r="B228" s="129">
        <v>888</v>
      </c>
      <c r="C228" s="168" t="s">
        <v>136</v>
      </c>
      <c r="D228" s="195"/>
      <c r="E228" s="170">
        <v>1.5511E-2</v>
      </c>
      <c r="F228" s="171"/>
      <c r="G228" s="172">
        <v>8.5570000000000004E-3</v>
      </c>
      <c r="H228" s="173"/>
      <c r="I228" s="170">
        <v>6.4060000000000002E-3</v>
      </c>
      <c r="J228" s="171"/>
      <c r="K228" s="172">
        <v>4.6389999999999999E-3</v>
      </c>
      <c r="L228" s="173"/>
      <c r="M228" s="135" t="s">
        <v>136</v>
      </c>
      <c r="N228" s="173"/>
      <c r="O228" s="136" t="s">
        <v>136</v>
      </c>
      <c r="P228" s="271"/>
      <c r="Q228" s="195"/>
      <c r="R228" s="170">
        <v>5.7588E-2</v>
      </c>
      <c r="S228" s="171"/>
      <c r="T228" s="172">
        <v>2.9992999999999999E-2</v>
      </c>
      <c r="U228" s="173"/>
      <c r="V228" s="170">
        <v>8.1890000000000001E-3</v>
      </c>
      <c r="W228" s="171"/>
      <c r="X228" s="170">
        <v>5.1539999999999997E-3</v>
      </c>
      <c r="Z228" s="135" t="s">
        <v>136</v>
      </c>
      <c r="AA228" s="173"/>
      <c r="AB228" s="136" t="s">
        <v>136</v>
      </c>
    </row>
    <row r="229" spans="1:28" x14ac:dyDescent="0.25">
      <c r="A229" s="167" t="s">
        <v>356</v>
      </c>
      <c r="B229" s="129">
        <v>889</v>
      </c>
      <c r="C229" s="168" t="s">
        <v>136</v>
      </c>
      <c r="D229" s="195"/>
      <c r="E229" s="170">
        <v>0.38902500000000001</v>
      </c>
      <c r="F229" s="171"/>
      <c r="G229" s="172">
        <v>0.21462000000000001</v>
      </c>
      <c r="H229" s="173"/>
      <c r="I229" s="170">
        <v>0.131884</v>
      </c>
      <c r="J229" s="171"/>
      <c r="K229" s="172">
        <v>9.5502000000000004E-2</v>
      </c>
      <c r="L229" s="173"/>
      <c r="M229" s="135" t="s">
        <v>136</v>
      </c>
      <c r="N229" s="173"/>
      <c r="O229" s="136" t="s">
        <v>136</v>
      </c>
      <c r="P229" s="271"/>
      <c r="Q229" s="195"/>
      <c r="R229" s="170">
        <v>0.731016</v>
      </c>
      <c r="S229" s="171"/>
      <c r="T229" s="172">
        <v>0.38073299999999999</v>
      </c>
      <c r="U229" s="173"/>
      <c r="V229" s="170">
        <v>0.18723500000000001</v>
      </c>
      <c r="W229" s="171"/>
      <c r="X229" s="170">
        <v>0.11785</v>
      </c>
      <c r="Z229" s="135" t="s">
        <v>136</v>
      </c>
      <c r="AA229" s="173"/>
      <c r="AB229" s="136" t="s">
        <v>136</v>
      </c>
    </row>
    <row r="230" spans="1:28" x14ac:dyDescent="0.25">
      <c r="A230" s="167" t="s">
        <v>357</v>
      </c>
      <c r="B230" s="129">
        <v>894</v>
      </c>
      <c r="C230" s="168" t="s">
        <v>136</v>
      </c>
      <c r="D230" s="195"/>
      <c r="E230" s="170">
        <v>0.14815999999999999</v>
      </c>
      <c r="F230" s="171"/>
      <c r="G230" s="172">
        <v>8.1738000000000005E-2</v>
      </c>
      <c r="H230" s="173"/>
      <c r="I230" s="170">
        <v>1.3074000000000001E-2</v>
      </c>
      <c r="J230" s="171"/>
      <c r="K230" s="172">
        <v>9.4669999999999997E-3</v>
      </c>
      <c r="L230" s="173"/>
      <c r="M230" s="135" t="s">
        <v>136</v>
      </c>
      <c r="N230" s="173"/>
      <c r="O230" s="136" t="s">
        <v>136</v>
      </c>
      <c r="P230" s="271"/>
      <c r="Q230" s="195"/>
      <c r="R230" s="170">
        <v>6.1449999999999998E-2</v>
      </c>
      <c r="S230" s="171"/>
      <c r="T230" s="172">
        <v>3.2004999999999999E-2</v>
      </c>
      <c r="U230" s="173"/>
      <c r="V230" s="170">
        <v>4.2923000000000003E-2</v>
      </c>
      <c r="W230" s="171"/>
      <c r="X230" s="170">
        <v>2.7016999999999999E-2</v>
      </c>
      <c r="Z230" s="135" t="s">
        <v>136</v>
      </c>
      <c r="AA230" s="173"/>
      <c r="AB230" s="136" t="s">
        <v>136</v>
      </c>
    </row>
    <row r="231" spans="1:28" x14ac:dyDescent="0.25">
      <c r="A231" s="167" t="s">
        <v>358</v>
      </c>
      <c r="B231" s="129">
        <v>895</v>
      </c>
      <c r="C231" s="168" t="s">
        <v>136</v>
      </c>
      <c r="D231" s="195"/>
      <c r="E231" s="170">
        <v>7.4068999999999996E-2</v>
      </c>
      <c r="F231" s="171"/>
      <c r="G231" s="172">
        <v>4.0862999999999997E-2</v>
      </c>
      <c r="H231" s="173"/>
      <c r="I231" s="170">
        <v>4.5317000000000003E-2</v>
      </c>
      <c r="J231" s="171"/>
      <c r="K231" s="172">
        <v>3.2815999999999998E-2</v>
      </c>
      <c r="L231" s="173"/>
      <c r="M231" s="135" t="s">
        <v>136</v>
      </c>
      <c r="N231" s="173"/>
      <c r="O231" s="136" t="s">
        <v>136</v>
      </c>
      <c r="P231" s="271"/>
      <c r="Q231" s="195"/>
      <c r="R231" s="170">
        <v>0.123568</v>
      </c>
      <c r="S231" s="171"/>
      <c r="T231" s="172">
        <v>6.4357999999999999E-2</v>
      </c>
      <c r="U231" s="173"/>
      <c r="V231" s="170">
        <v>1.5125E-2</v>
      </c>
      <c r="W231" s="171"/>
      <c r="X231" s="170">
        <v>9.5200000000000007E-3</v>
      </c>
      <c r="Z231" s="135" t="s">
        <v>136</v>
      </c>
      <c r="AA231" s="173"/>
      <c r="AB231" s="136" t="s">
        <v>136</v>
      </c>
    </row>
    <row r="232" spans="1:28" x14ac:dyDescent="0.25">
      <c r="A232" s="167" t="s">
        <v>359</v>
      </c>
      <c r="B232" s="129">
        <v>896</v>
      </c>
      <c r="C232" s="168" t="s">
        <v>136</v>
      </c>
      <c r="D232" s="195"/>
      <c r="E232" s="170">
        <v>0.11040800000000001</v>
      </c>
      <c r="F232" s="171"/>
      <c r="G232" s="172">
        <v>6.0911E-2</v>
      </c>
      <c r="H232" s="173"/>
      <c r="I232" s="170">
        <v>2.5977E-2</v>
      </c>
      <c r="J232" s="171"/>
      <c r="K232" s="172">
        <v>1.8811000000000001E-2</v>
      </c>
      <c r="L232" s="173"/>
      <c r="M232" s="135" t="s">
        <v>136</v>
      </c>
      <c r="N232" s="173"/>
      <c r="O232" s="136" t="s">
        <v>136</v>
      </c>
      <c r="P232" s="271"/>
      <c r="Q232" s="195"/>
      <c r="R232" s="170">
        <v>0.18412800000000001</v>
      </c>
      <c r="S232" s="171"/>
      <c r="T232" s="172">
        <v>9.5898999999999998E-2</v>
      </c>
      <c r="U232" s="173"/>
      <c r="V232" s="170">
        <v>5.9512000000000002E-2</v>
      </c>
      <c r="W232" s="171"/>
      <c r="X232" s="170">
        <v>3.7457999999999998E-2</v>
      </c>
      <c r="Z232" s="135" t="s">
        <v>136</v>
      </c>
      <c r="AA232" s="173"/>
      <c r="AB232" s="136" t="s">
        <v>136</v>
      </c>
    </row>
    <row r="233" spans="1:28" x14ac:dyDescent="0.25">
      <c r="A233" s="167" t="s">
        <v>360</v>
      </c>
      <c r="B233" s="129">
        <v>899</v>
      </c>
      <c r="C233" s="168" t="s">
        <v>136</v>
      </c>
      <c r="D233" s="195"/>
      <c r="E233" s="170">
        <v>6.6319999999999999E-3</v>
      </c>
      <c r="F233" s="171"/>
      <c r="G233" s="172">
        <v>3.6589999999999999E-3</v>
      </c>
      <c r="H233" s="173"/>
      <c r="I233" s="170">
        <v>2.9686000000000001E-2</v>
      </c>
      <c r="J233" s="171"/>
      <c r="K233" s="172">
        <v>2.1496999999999999E-2</v>
      </c>
      <c r="L233" s="173"/>
      <c r="M233" s="135" t="s">
        <v>136</v>
      </c>
      <c r="N233" s="173"/>
      <c r="O233" s="136" t="s">
        <v>136</v>
      </c>
      <c r="P233" s="271"/>
      <c r="Q233" s="195"/>
      <c r="R233" s="170">
        <v>6.9230000000000003E-3</v>
      </c>
      <c r="S233" s="171"/>
      <c r="T233" s="172">
        <v>3.6059999999999998E-3</v>
      </c>
      <c r="U233" s="173"/>
      <c r="V233" s="170">
        <v>5.6849999999999999E-3</v>
      </c>
      <c r="W233" s="171"/>
      <c r="X233" s="170">
        <v>3.578E-3</v>
      </c>
      <c r="Z233" s="135" t="s">
        <v>136</v>
      </c>
      <c r="AA233" s="173"/>
      <c r="AB233" s="136" t="s">
        <v>136</v>
      </c>
    </row>
    <row r="234" spans="1:28" x14ac:dyDescent="0.25">
      <c r="A234" s="167" t="s">
        <v>361</v>
      </c>
      <c r="B234" s="129">
        <v>955</v>
      </c>
      <c r="C234" s="168" t="s">
        <v>136</v>
      </c>
      <c r="D234" s="195"/>
      <c r="E234" s="170">
        <v>0.151505</v>
      </c>
      <c r="F234" s="171"/>
      <c r="G234" s="172">
        <v>8.3583000000000005E-2</v>
      </c>
      <c r="H234" s="173"/>
      <c r="I234" s="170">
        <v>2.3618E-2</v>
      </c>
      <c r="J234" s="171"/>
      <c r="K234" s="172">
        <v>1.7103E-2</v>
      </c>
      <c r="L234" s="173"/>
      <c r="M234" s="135" t="s">
        <v>136</v>
      </c>
      <c r="N234" s="173"/>
      <c r="O234" s="136" t="s">
        <v>136</v>
      </c>
      <c r="P234" s="271"/>
      <c r="Q234" s="195"/>
      <c r="R234" s="170">
        <v>4.0677999999999999E-2</v>
      </c>
      <c r="S234" s="171"/>
      <c r="T234" s="172">
        <v>2.1186E-2</v>
      </c>
      <c r="U234" s="173"/>
      <c r="V234" s="170">
        <v>1.9751000000000001E-2</v>
      </c>
      <c r="W234" s="171"/>
      <c r="X234" s="170">
        <v>1.2432E-2</v>
      </c>
      <c r="Z234" s="135" t="s">
        <v>136</v>
      </c>
      <c r="AA234" s="173"/>
      <c r="AB234" s="136" t="s">
        <v>136</v>
      </c>
    </row>
    <row r="235" spans="1:28" x14ac:dyDescent="0.25">
      <c r="G235" s="70" t="s">
        <v>136</v>
      </c>
      <c r="K235" s="70" t="str">
        <f t="shared" ref="K235:K243" si="0">IFERROR(VLOOKUP(B235,AF:AI,4,FALSE),"")</f>
        <v/>
      </c>
      <c r="R235" s="70" t="s">
        <v>136</v>
      </c>
      <c r="T235" s="70" t="str">
        <f t="shared" ref="T235:T236" si="1">IFERROR(VLOOKUP(B235,AF:AI,4,FALSE),"")</f>
        <v/>
      </c>
      <c r="V235" s="70" t="s">
        <v>136</v>
      </c>
      <c r="X235" s="70" t="str">
        <f t="shared" ref="X235:X236" si="2">IFERROR(VLOOKUP(B235,AF:AI,4,FALSE),"")</f>
        <v/>
      </c>
    </row>
    <row r="236" spans="1:28" x14ac:dyDescent="0.25">
      <c r="G236" s="70" t="s">
        <v>136</v>
      </c>
      <c r="K236" s="70" t="str">
        <f t="shared" si="0"/>
        <v/>
      </c>
      <c r="R236" s="70" t="s">
        <v>136</v>
      </c>
      <c r="T236" s="70" t="str">
        <f t="shared" si="1"/>
        <v/>
      </c>
      <c r="V236" s="70" t="s">
        <v>136</v>
      </c>
      <c r="X236" s="70" t="str">
        <f t="shared" si="2"/>
        <v/>
      </c>
    </row>
    <row r="237" spans="1:28" x14ac:dyDescent="0.25">
      <c r="G237" s="70" t="s">
        <v>136</v>
      </c>
      <c r="K237" s="70" t="str">
        <f t="shared" si="0"/>
        <v/>
      </c>
    </row>
    <row r="238" spans="1:28" x14ac:dyDescent="0.25">
      <c r="K238" s="70" t="str">
        <f t="shared" si="0"/>
        <v/>
      </c>
    </row>
    <row r="239" spans="1:28" x14ac:dyDescent="0.25">
      <c r="K239" s="70" t="str">
        <f t="shared" si="0"/>
        <v/>
      </c>
    </row>
    <row r="240" spans="1:28" x14ac:dyDescent="0.25">
      <c r="K240" s="70" t="str">
        <f t="shared" si="0"/>
        <v/>
      </c>
    </row>
    <row r="241" spans="11:11" x14ac:dyDescent="0.25">
      <c r="K241" s="70" t="str">
        <f t="shared" si="0"/>
        <v/>
      </c>
    </row>
    <row r="242" spans="11:11" x14ac:dyDescent="0.25">
      <c r="K242" s="70" t="str">
        <f t="shared" si="0"/>
        <v/>
      </c>
    </row>
    <row r="243" spans="11:11" x14ac:dyDescent="0.25">
      <c r="K243" s="70" t="str">
        <f t="shared" si="0"/>
        <v/>
      </c>
    </row>
  </sheetData>
  <mergeCells count="23">
    <mergeCell ref="Z10:Z11"/>
    <mergeCell ref="Z13:AA13"/>
    <mergeCell ref="V13:W13"/>
    <mergeCell ref="V10:V11"/>
    <mergeCell ref="R10:R11"/>
    <mergeCell ref="R13:S13"/>
    <mergeCell ref="A8:C8"/>
    <mergeCell ref="A9:C9"/>
    <mergeCell ref="Z2:AB2"/>
    <mergeCell ref="A7:C7"/>
    <mergeCell ref="E7:O7"/>
    <mergeCell ref="E5:AB5"/>
    <mergeCell ref="E8:O8"/>
    <mergeCell ref="R7:AB7"/>
    <mergeCell ref="R8:AB8"/>
    <mergeCell ref="A10:C10"/>
    <mergeCell ref="E10:E11"/>
    <mergeCell ref="I10:I11"/>
    <mergeCell ref="M10:M11"/>
    <mergeCell ref="A13:C13"/>
    <mergeCell ref="E13:F13"/>
    <mergeCell ref="I13:J13"/>
    <mergeCell ref="M13:N13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55" fitToHeight="0" orientation="portrait" r:id="rId1"/>
  <headerFooter>
    <oddFooter>&amp;RI.XI-&amp;P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K1:Z246"/>
  <sheetViews>
    <sheetView topLeftCell="L1" workbookViewId="0">
      <selection activeCell="Z11" sqref="Z11"/>
    </sheetView>
  </sheetViews>
  <sheetFormatPr baseColWidth="10" defaultRowHeight="15" x14ac:dyDescent="0.25"/>
  <cols>
    <col min="11" max="11" width="23.85546875" style="201" bestFit="1" customWidth="1"/>
    <col min="12" max="12" width="6.42578125" style="92" customWidth="1"/>
    <col min="13" max="13" width="6.85546875" style="149" customWidth="1"/>
    <col min="14" max="14" width="1" customWidth="1"/>
    <col min="15" max="15" width="10.7109375" style="70" customWidth="1"/>
    <col min="16" max="16" width="1.28515625" style="70" customWidth="1"/>
    <col min="17" max="17" width="10.7109375" style="70" customWidth="1"/>
    <col min="18" max="18" width="1.28515625" style="70" customWidth="1"/>
    <col min="19" max="19" width="10.7109375" style="70" customWidth="1"/>
    <col min="20" max="20" width="1.28515625" style="70" customWidth="1"/>
    <col min="21" max="21" width="10.7109375" style="70" customWidth="1"/>
    <col min="22" max="22" width="1.140625" style="150" customWidth="1"/>
    <col min="23" max="23" width="10.7109375" style="70" customWidth="1"/>
    <col min="24" max="24" width="1.140625" style="70" customWidth="1"/>
    <col min="25" max="25" width="13" style="70" customWidth="1"/>
    <col min="26" max="26" width="11.42578125" style="70"/>
  </cols>
  <sheetData>
    <row r="1" spans="11:25" x14ac:dyDescent="0.25">
      <c r="K1" s="156"/>
      <c r="Y1" s="151">
        <v>511</v>
      </c>
    </row>
    <row r="2" spans="11:25" x14ac:dyDescent="0.25">
      <c r="K2" s="156"/>
      <c r="W2" s="407">
        <v>41974</v>
      </c>
      <c r="X2" s="407"/>
      <c r="Y2" s="407"/>
    </row>
    <row r="3" spans="11:25" x14ac:dyDescent="0.25">
      <c r="K3" s="156"/>
      <c r="S3" s="72"/>
      <c r="T3" s="72"/>
      <c r="U3" s="72"/>
      <c r="V3" s="121"/>
      <c r="W3" s="72"/>
      <c r="X3" s="72"/>
      <c r="Y3" s="72"/>
    </row>
    <row r="4" spans="11:25" x14ac:dyDescent="0.25">
      <c r="K4" s="156"/>
      <c r="S4" s="72"/>
      <c r="T4" s="72"/>
      <c r="U4" s="72"/>
      <c r="V4" s="121"/>
      <c r="W4" s="72"/>
      <c r="X4" s="72"/>
      <c r="Y4" s="72"/>
    </row>
    <row r="5" spans="11:25" ht="18" customHeight="1" x14ac:dyDescent="0.25">
      <c r="K5" s="80" t="s">
        <v>2</v>
      </c>
      <c r="L5" s="117"/>
      <c r="M5" s="177"/>
      <c r="N5" s="86"/>
      <c r="O5" s="413" t="s">
        <v>362</v>
      </c>
      <c r="P5" s="413"/>
      <c r="Q5" s="413"/>
      <c r="R5" s="413"/>
      <c r="S5" s="413"/>
      <c r="T5" s="413"/>
      <c r="U5" s="413"/>
      <c r="V5" s="413"/>
      <c r="W5" s="413"/>
      <c r="X5" s="413"/>
      <c r="Y5" s="413"/>
    </row>
    <row r="6" spans="11:25" x14ac:dyDescent="0.25">
      <c r="K6" s="80" t="s">
        <v>628</v>
      </c>
      <c r="L6" s="117"/>
      <c r="M6" s="177"/>
      <c r="N6" s="86"/>
      <c r="O6" s="86"/>
    </row>
    <row r="7" spans="11:25" ht="15" customHeight="1" x14ac:dyDescent="0.25">
      <c r="K7" s="180" t="s">
        <v>629</v>
      </c>
      <c r="L7" s="181"/>
      <c r="M7" s="157"/>
      <c r="N7" s="78"/>
      <c r="O7" s="408" t="s">
        <v>147</v>
      </c>
      <c r="P7" s="154" t="s">
        <v>622</v>
      </c>
      <c r="Q7" s="155"/>
      <c r="R7" s="105"/>
      <c r="S7" s="409" t="s">
        <v>149</v>
      </c>
      <c r="T7" s="154" t="s">
        <v>624</v>
      </c>
      <c r="U7" s="103"/>
      <c r="V7" s="93"/>
      <c r="W7" s="411" t="s">
        <v>151</v>
      </c>
      <c r="X7" s="154" t="s">
        <v>626</v>
      </c>
      <c r="Y7" s="103"/>
    </row>
    <row r="8" spans="11:25" x14ac:dyDescent="0.25">
      <c r="K8" s="444" t="s">
        <v>437</v>
      </c>
      <c r="L8" s="445"/>
      <c r="M8" s="445"/>
      <c r="N8" s="78"/>
      <c r="O8" s="410"/>
      <c r="P8" s="154" t="s">
        <v>623</v>
      </c>
      <c r="Q8" s="82"/>
      <c r="R8" s="105"/>
      <c r="S8" s="410"/>
      <c r="T8" s="154" t="s">
        <v>625</v>
      </c>
      <c r="U8" s="103"/>
      <c r="V8" s="93"/>
      <c r="W8" s="410"/>
      <c r="X8" s="154" t="s">
        <v>627</v>
      </c>
      <c r="Y8" s="103"/>
    </row>
    <row r="9" spans="11:25" ht="15.75" thickBot="1" x14ac:dyDescent="0.3">
      <c r="K9" s="435" t="s">
        <v>439</v>
      </c>
      <c r="L9" s="435"/>
      <c r="M9" s="435"/>
      <c r="N9" s="116"/>
      <c r="O9" s="184"/>
      <c r="P9" s="185"/>
      <c r="Q9" s="184"/>
      <c r="R9" s="186"/>
      <c r="S9" s="184"/>
      <c r="T9" s="187"/>
      <c r="U9" s="184"/>
      <c r="V9" s="188"/>
      <c r="W9" s="184"/>
      <c r="X9" s="187"/>
      <c r="Y9" s="184"/>
    </row>
    <row r="10" spans="11:25" ht="26.25" thickBot="1" x14ac:dyDescent="0.3">
      <c r="K10" s="158" t="s">
        <v>373</v>
      </c>
      <c r="L10" s="159"/>
      <c r="M10" s="160" t="s">
        <v>2</v>
      </c>
      <c r="N10" s="161"/>
      <c r="O10" s="403" t="s">
        <v>130</v>
      </c>
      <c r="P10" s="404"/>
      <c r="Q10" s="112" t="s">
        <v>131</v>
      </c>
      <c r="R10" s="162"/>
      <c r="S10" s="403" t="s">
        <v>132</v>
      </c>
      <c r="T10" s="404"/>
      <c r="U10" s="112" t="s">
        <v>131</v>
      </c>
      <c r="V10" s="163"/>
      <c r="W10" s="403" t="s">
        <v>132</v>
      </c>
      <c r="X10" s="404"/>
      <c r="Y10" s="112" t="s">
        <v>131</v>
      </c>
    </row>
    <row r="11" spans="11:25" x14ac:dyDescent="0.25">
      <c r="K11" s="189" t="s">
        <v>2</v>
      </c>
      <c r="L11" s="117"/>
      <c r="M11" s="157" t="s">
        <v>2</v>
      </c>
      <c r="N11" s="116"/>
      <c r="O11" s="70" t="s">
        <v>2</v>
      </c>
      <c r="P11" s="70" t="s">
        <v>2</v>
      </c>
      <c r="Q11" s="70" t="s">
        <v>2</v>
      </c>
      <c r="R11" s="70" t="s">
        <v>2</v>
      </c>
      <c r="S11" s="70" t="s">
        <v>2</v>
      </c>
      <c r="T11" s="70" t="s">
        <v>2</v>
      </c>
      <c r="U11" s="70" t="s">
        <v>2</v>
      </c>
      <c r="V11" s="70" t="s">
        <v>2</v>
      </c>
      <c r="W11" s="70" t="s">
        <v>2</v>
      </c>
      <c r="X11" s="70" t="s">
        <v>2</v>
      </c>
      <c r="Y11" s="70" t="s">
        <v>2</v>
      </c>
    </row>
    <row r="12" spans="11:25" x14ac:dyDescent="0.25">
      <c r="K12" s="122">
        <f>COUNT(L13:L393)</f>
        <v>219</v>
      </c>
      <c r="L12" s="117"/>
      <c r="M12" s="190" t="s">
        <v>4</v>
      </c>
      <c r="N12" s="116"/>
      <c r="O12" s="125" t="s">
        <v>133</v>
      </c>
      <c r="Q12" s="122">
        <f>COUNT(Q13:Q490)</f>
        <v>205</v>
      </c>
      <c r="S12" s="125" t="s">
        <v>133</v>
      </c>
      <c r="U12" s="122">
        <f>COUNT(U13:U490)</f>
        <v>205</v>
      </c>
      <c r="V12" s="118"/>
      <c r="W12" s="125" t="s">
        <v>133</v>
      </c>
      <c r="Y12" s="122">
        <f>COUNT(Y13:Y490)</f>
        <v>38</v>
      </c>
    </row>
    <row r="13" spans="11:25" x14ac:dyDescent="0.25">
      <c r="K13" s="191" t="s">
        <v>158</v>
      </c>
      <c r="L13" s="192">
        <v>11</v>
      </c>
      <c r="M13" s="193"/>
      <c r="N13" s="175"/>
      <c r="O13" s="194">
        <v>100</v>
      </c>
      <c r="P13" s="195"/>
      <c r="Q13" s="196">
        <v>70.188671999999997</v>
      </c>
      <c r="R13" s="195"/>
      <c r="S13" s="194">
        <v>100</v>
      </c>
      <c r="T13" s="195"/>
      <c r="U13" s="196">
        <v>79.728255000000004</v>
      </c>
      <c r="V13" s="103"/>
      <c r="W13" s="135">
        <v>100</v>
      </c>
      <c r="X13" s="173"/>
      <c r="Y13" s="136">
        <v>82.096587</v>
      </c>
    </row>
    <row r="14" spans="11:25" x14ac:dyDescent="0.25">
      <c r="K14" s="191" t="s">
        <v>159</v>
      </c>
      <c r="L14" s="192">
        <v>22</v>
      </c>
      <c r="M14" s="193"/>
      <c r="N14" s="175"/>
      <c r="O14" s="194">
        <v>0.142373</v>
      </c>
      <c r="P14" s="195"/>
      <c r="Q14" s="196">
        <v>9.9930000000000005E-2</v>
      </c>
      <c r="R14" s="195"/>
      <c r="S14" s="194">
        <v>0.154057</v>
      </c>
      <c r="T14" s="195"/>
      <c r="U14" s="196">
        <v>0.12282700000000001</v>
      </c>
      <c r="V14" s="103"/>
      <c r="W14" s="135">
        <v>0.152646</v>
      </c>
      <c r="X14" s="173"/>
      <c r="Y14" s="136">
        <v>0.12531700000000001</v>
      </c>
    </row>
    <row r="15" spans="11:25" x14ac:dyDescent="0.25">
      <c r="K15" s="191" t="s">
        <v>160</v>
      </c>
      <c r="L15" s="192">
        <v>23</v>
      </c>
      <c r="M15" s="193"/>
      <c r="N15" s="175"/>
      <c r="O15" s="194">
        <v>0.140127</v>
      </c>
      <c r="P15" s="195"/>
      <c r="Q15" s="196">
        <v>9.8352999999999996E-2</v>
      </c>
      <c r="R15" s="195"/>
      <c r="S15" s="194">
        <v>2.7501999999999999E-2</v>
      </c>
      <c r="T15" s="195"/>
      <c r="U15" s="196">
        <v>2.1926999999999999E-2</v>
      </c>
      <c r="V15" s="103"/>
      <c r="W15" s="135" t="s">
        <v>136</v>
      </c>
      <c r="X15" s="173"/>
      <c r="Y15" s="136" t="s">
        <v>136</v>
      </c>
    </row>
    <row r="16" spans="11:25" x14ac:dyDescent="0.25">
      <c r="K16" s="191" t="s">
        <v>161</v>
      </c>
      <c r="L16" s="192">
        <v>24</v>
      </c>
      <c r="M16" s="193"/>
      <c r="N16" s="175"/>
      <c r="O16" s="194">
        <v>3.5556999999999998E-2</v>
      </c>
      <c r="P16" s="195"/>
      <c r="Q16" s="196">
        <v>2.4957E-2</v>
      </c>
      <c r="R16" s="195"/>
      <c r="S16" s="194">
        <v>5.0199999999999995E-4</v>
      </c>
      <c r="T16" s="195"/>
      <c r="U16" s="196">
        <v>4.0000000000000002E-4</v>
      </c>
      <c r="V16" s="103"/>
      <c r="W16" s="135" t="s">
        <v>136</v>
      </c>
      <c r="X16" s="173"/>
      <c r="Y16" s="136" t="s">
        <v>136</v>
      </c>
    </row>
    <row r="17" spans="11:25" x14ac:dyDescent="0.25">
      <c r="K17" s="191" t="s">
        <v>162</v>
      </c>
      <c r="L17" s="192">
        <v>27</v>
      </c>
      <c r="M17" s="193"/>
      <c r="N17" s="175"/>
      <c r="O17" s="194">
        <v>3.5894000000000002E-2</v>
      </c>
      <c r="P17" s="195"/>
      <c r="Q17" s="196">
        <v>2.5194000000000001E-2</v>
      </c>
      <c r="R17" s="195"/>
      <c r="S17" s="194">
        <v>5.0199999999999995E-4</v>
      </c>
      <c r="T17" s="195"/>
      <c r="U17" s="196">
        <v>4.0000000000000002E-4</v>
      </c>
      <c r="V17" s="103"/>
      <c r="W17" s="135" t="s">
        <v>136</v>
      </c>
      <c r="X17" s="173"/>
      <c r="Y17" s="136" t="s">
        <v>136</v>
      </c>
    </row>
    <row r="18" spans="11:25" x14ac:dyDescent="0.25">
      <c r="K18" s="191" t="s">
        <v>163</v>
      </c>
      <c r="L18" s="192">
        <v>29</v>
      </c>
      <c r="M18" s="193"/>
      <c r="N18" s="175"/>
      <c r="O18" s="194">
        <v>9.3109999999999998E-3</v>
      </c>
      <c r="P18" s="195"/>
      <c r="Q18" s="196">
        <v>6.535E-3</v>
      </c>
      <c r="R18" s="195"/>
      <c r="S18" s="194">
        <v>5.2090000000000001E-3</v>
      </c>
      <c r="T18" s="195"/>
      <c r="U18" s="196">
        <v>4.1529999999999996E-3</v>
      </c>
      <c r="V18" s="103"/>
      <c r="W18" s="135" t="s">
        <v>136</v>
      </c>
      <c r="X18" s="173"/>
      <c r="Y18" s="136" t="s">
        <v>136</v>
      </c>
    </row>
    <row r="19" spans="11:25" x14ac:dyDescent="0.25">
      <c r="K19" s="191" t="s">
        <v>164</v>
      </c>
      <c r="L19" s="192">
        <v>31</v>
      </c>
      <c r="M19" s="193"/>
      <c r="N19" s="175"/>
      <c r="O19" s="194">
        <v>6.8360000000000001E-3</v>
      </c>
      <c r="P19" s="195"/>
      <c r="Q19" s="196">
        <v>4.7980000000000002E-3</v>
      </c>
      <c r="R19" s="195"/>
      <c r="S19" s="194">
        <v>3.6510000000000002E-3</v>
      </c>
      <c r="T19" s="195"/>
      <c r="U19" s="196">
        <v>2.911E-3</v>
      </c>
      <c r="V19" s="103"/>
      <c r="W19" s="135">
        <v>2.1329999999999999E-3</v>
      </c>
      <c r="X19" s="173"/>
      <c r="Y19" s="136">
        <v>1.751E-3</v>
      </c>
    </row>
    <row r="20" spans="11:25" x14ac:dyDescent="0.25">
      <c r="K20" s="191" t="s">
        <v>165</v>
      </c>
      <c r="L20" s="192">
        <v>32</v>
      </c>
      <c r="M20" s="193"/>
      <c r="N20" s="175"/>
      <c r="O20" s="194">
        <v>5.5060999999999999E-2</v>
      </c>
      <c r="P20" s="195"/>
      <c r="Q20" s="196">
        <v>3.8647000000000001E-2</v>
      </c>
      <c r="R20" s="195"/>
      <c r="S20" s="194">
        <v>8.7989999999999995E-3</v>
      </c>
      <c r="T20" s="195"/>
      <c r="U20" s="196">
        <v>7.0150000000000004E-3</v>
      </c>
      <c r="V20" s="103"/>
      <c r="W20" s="135" t="s">
        <v>136</v>
      </c>
      <c r="X20" s="173"/>
      <c r="Y20" s="136" t="s">
        <v>136</v>
      </c>
    </row>
    <row r="21" spans="11:25" x14ac:dyDescent="0.25">
      <c r="K21" s="191" t="s">
        <v>166</v>
      </c>
      <c r="L21" s="192">
        <v>34</v>
      </c>
      <c r="M21" s="193"/>
      <c r="N21" s="175"/>
      <c r="O21" s="194">
        <v>0.41900599999999999</v>
      </c>
      <c r="P21" s="195"/>
      <c r="Q21" s="196">
        <v>0.294095</v>
      </c>
      <c r="R21" s="195"/>
      <c r="S21" s="194">
        <v>0.22462499999999999</v>
      </c>
      <c r="T21" s="195"/>
      <c r="U21" s="196">
        <v>0.17909</v>
      </c>
      <c r="V21" s="103"/>
      <c r="W21" s="135">
        <v>0.211479</v>
      </c>
      <c r="X21" s="173"/>
      <c r="Y21" s="136">
        <v>0.17361699999999999</v>
      </c>
    </row>
    <row r="22" spans="11:25" x14ac:dyDescent="0.25">
      <c r="K22" s="191" t="s">
        <v>167</v>
      </c>
      <c r="L22" s="192">
        <v>35</v>
      </c>
      <c r="M22" s="193"/>
      <c r="N22" s="175"/>
      <c r="O22" s="194">
        <v>0.27570899999999998</v>
      </c>
      <c r="P22" s="195"/>
      <c r="Q22" s="196">
        <v>0.19351599999999999</v>
      </c>
      <c r="R22" s="195"/>
      <c r="S22" s="194">
        <v>0.106643</v>
      </c>
      <c r="T22" s="195"/>
      <c r="U22" s="196">
        <v>8.5025000000000003E-2</v>
      </c>
      <c r="V22" s="103"/>
      <c r="W22" s="135">
        <v>0.107281</v>
      </c>
      <c r="X22" s="173"/>
      <c r="Y22" s="136">
        <v>8.8074E-2</v>
      </c>
    </row>
    <row r="23" spans="11:25" x14ac:dyDescent="0.25">
      <c r="K23" s="191" t="s">
        <v>168</v>
      </c>
      <c r="L23" s="192">
        <v>36</v>
      </c>
      <c r="M23" s="193"/>
      <c r="N23" s="175"/>
      <c r="O23" s="194">
        <v>0.30119699999999999</v>
      </c>
      <c r="P23" s="195"/>
      <c r="Q23" s="196">
        <v>0.21140600000000001</v>
      </c>
      <c r="R23" s="195"/>
      <c r="S23" s="194">
        <v>0.25912400000000002</v>
      </c>
      <c r="T23" s="195"/>
      <c r="U23" s="196">
        <v>0.206595</v>
      </c>
      <c r="V23" s="103"/>
      <c r="W23" s="135">
        <v>0.262795</v>
      </c>
      <c r="X23" s="173"/>
      <c r="Y23" s="136">
        <v>0.21574599999999999</v>
      </c>
    </row>
    <row r="24" spans="11:25" x14ac:dyDescent="0.25">
      <c r="K24" s="191" t="s">
        <v>169</v>
      </c>
      <c r="L24" s="192">
        <v>37</v>
      </c>
      <c r="M24" s="193"/>
      <c r="N24" s="175"/>
      <c r="O24" s="194">
        <v>7.5185000000000002E-2</v>
      </c>
      <c r="P24" s="195"/>
      <c r="Q24" s="196">
        <v>5.2770999999999998E-2</v>
      </c>
      <c r="R24" s="195"/>
      <c r="S24" s="194">
        <v>3.6259E-2</v>
      </c>
      <c r="T24" s="195"/>
      <c r="U24" s="196">
        <v>2.8909000000000001E-2</v>
      </c>
      <c r="V24" s="103"/>
      <c r="W24" s="135" t="s">
        <v>136</v>
      </c>
      <c r="X24" s="173"/>
      <c r="Y24" s="136" t="s">
        <v>136</v>
      </c>
    </row>
    <row r="25" spans="11:25" x14ac:dyDescent="0.25">
      <c r="K25" s="191" t="s">
        <v>170</v>
      </c>
      <c r="L25" s="192">
        <v>38</v>
      </c>
      <c r="M25" s="193"/>
      <c r="N25" s="175"/>
      <c r="O25" s="194">
        <v>2.6287000000000001E-2</v>
      </c>
      <c r="P25" s="195"/>
      <c r="Q25" s="196">
        <v>1.8450000000000001E-2</v>
      </c>
      <c r="R25" s="195"/>
      <c r="S25" s="194">
        <v>6.5250000000000004E-3</v>
      </c>
      <c r="T25" s="195"/>
      <c r="U25" s="196">
        <v>5.202E-3</v>
      </c>
      <c r="V25" s="103"/>
      <c r="W25" s="135" t="s">
        <v>136</v>
      </c>
      <c r="X25" s="173"/>
      <c r="Y25" s="136" t="s">
        <v>136</v>
      </c>
    </row>
    <row r="26" spans="11:25" x14ac:dyDescent="0.25">
      <c r="K26" s="191" t="s">
        <v>171</v>
      </c>
      <c r="L26" s="192">
        <v>39</v>
      </c>
      <c r="M26" s="193"/>
      <c r="N26" s="175"/>
      <c r="O26" s="194">
        <v>7.9430000000000004E-3</v>
      </c>
      <c r="P26" s="195"/>
      <c r="Q26" s="196">
        <v>5.5750000000000001E-3</v>
      </c>
      <c r="R26" s="195"/>
      <c r="S26" s="194">
        <v>2.0959999999999999E-2</v>
      </c>
      <c r="T26" s="195"/>
      <c r="U26" s="196">
        <v>1.6711E-2</v>
      </c>
      <c r="V26" s="103"/>
      <c r="W26" s="135" t="s">
        <v>136</v>
      </c>
      <c r="X26" s="173"/>
      <c r="Y26" s="136" t="s">
        <v>136</v>
      </c>
    </row>
    <row r="27" spans="11:25" x14ac:dyDescent="0.25">
      <c r="K27" s="191" t="s">
        <v>172</v>
      </c>
      <c r="L27" s="192">
        <v>42</v>
      </c>
      <c r="M27" s="193"/>
      <c r="N27" s="175"/>
      <c r="O27" s="194">
        <v>4.8439999999999997E-2</v>
      </c>
      <c r="P27" s="195"/>
      <c r="Q27" s="196">
        <v>3.3999000000000001E-2</v>
      </c>
      <c r="R27" s="195"/>
      <c r="S27" s="194">
        <v>1.3813000000000001E-2</v>
      </c>
      <c r="T27" s="195"/>
      <c r="U27" s="196">
        <v>1.1013E-2</v>
      </c>
      <c r="V27" s="103"/>
      <c r="W27" s="135" t="s">
        <v>136</v>
      </c>
      <c r="X27" s="173"/>
      <c r="Y27" s="136" t="s">
        <v>136</v>
      </c>
    </row>
    <row r="28" spans="11:25" x14ac:dyDescent="0.25">
      <c r="K28" s="191" t="s">
        <v>173</v>
      </c>
      <c r="L28" s="192">
        <v>43</v>
      </c>
      <c r="M28" s="193"/>
      <c r="N28" s="175"/>
      <c r="O28" s="194">
        <v>0.14519199999999999</v>
      </c>
      <c r="P28" s="195"/>
      <c r="Q28" s="196">
        <v>0.101908</v>
      </c>
      <c r="R28" s="195"/>
      <c r="S28" s="194">
        <v>8.3780999999999994E-2</v>
      </c>
      <c r="T28" s="195"/>
      <c r="U28" s="196">
        <v>6.6796999999999995E-2</v>
      </c>
      <c r="V28" s="103"/>
      <c r="W28" s="135">
        <v>8.4947999999999996E-2</v>
      </c>
      <c r="X28" s="173"/>
      <c r="Y28" s="136">
        <v>6.9738999999999995E-2</v>
      </c>
    </row>
    <row r="29" spans="11:25" x14ac:dyDescent="0.25">
      <c r="K29" s="191" t="s">
        <v>174</v>
      </c>
      <c r="L29" s="192">
        <v>44</v>
      </c>
      <c r="M29" s="193"/>
      <c r="N29" s="175"/>
      <c r="O29" s="194">
        <v>1.8134999999999998E-2</v>
      </c>
      <c r="P29" s="195"/>
      <c r="Q29" s="196">
        <v>1.2729000000000001E-2</v>
      </c>
      <c r="R29" s="195"/>
      <c r="S29" s="194">
        <v>7.3419999999999996E-3</v>
      </c>
      <c r="T29" s="195"/>
      <c r="U29" s="196">
        <v>5.8539999999999998E-3</v>
      </c>
      <c r="V29" s="103"/>
      <c r="W29" s="135" t="s">
        <v>136</v>
      </c>
      <c r="X29" s="173"/>
      <c r="Y29" s="136" t="s">
        <v>136</v>
      </c>
    </row>
    <row r="30" spans="11:25" x14ac:dyDescent="0.25">
      <c r="K30" s="191" t="s">
        <v>175</v>
      </c>
      <c r="L30" s="192">
        <v>45</v>
      </c>
      <c r="M30" s="193"/>
      <c r="N30" s="175"/>
      <c r="O30" s="194">
        <v>0.27617900000000001</v>
      </c>
      <c r="P30" s="195"/>
      <c r="Q30" s="196">
        <v>0.19384599999999999</v>
      </c>
      <c r="R30" s="195"/>
      <c r="S30" s="194">
        <v>7.9469999999999999E-2</v>
      </c>
      <c r="T30" s="195"/>
      <c r="U30" s="196">
        <v>6.336E-2</v>
      </c>
      <c r="V30" s="103"/>
      <c r="W30" s="135">
        <v>7.4185000000000001E-2</v>
      </c>
      <c r="X30" s="173"/>
      <c r="Y30" s="136">
        <v>6.0902999999999999E-2</v>
      </c>
    </row>
    <row r="31" spans="11:25" x14ac:dyDescent="0.25">
      <c r="K31" s="191" t="s">
        <v>176</v>
      </c>
      <c r="L31" s="192">
        <v>46</v>
      </c>
      <c r="M31" s="193">
        <v>490</v>
      </c>
      <c r="N31" s="175"/>
      <c r="O31" s="194"/>
      <c r="P31" s="195"/>
      <c r="Q31" s="196" t="s">
        <v>2</v>
      </c>
      <c r="R31" s="195"/>
      <c r="S31" s="194"/>
      <c r="T31" s="195"/>
      <c r="U31" s="196" t="s">
        <v>2</v>
      </c>
      <c r="V31" s="103"/>
      <c r="W31" s="135" t="s">
        <v>136</v>
      </c>
      <c r="X31" s="173"/>
      <c r="Y31" s="136" t="s">
        <v>136</v>
      </c>
    </row>
    <row r="32" spans="11:25" x14ac:dyDescent="0.25">
      <c r="K32" s="191" t="s">
        <v>177</v>
      </c>
      <c r="L32" s="192">
        <v>47</v>
      </c>
      <c r="M32" s="193"/>
      <c r="N32" s="175"/>
      <c r="O32" s="194">
        <v>4.2528999999999997E-2</v>
      </c>
      <c r="P32" s="195"/>
      <c r="Q32" s="196">
        <v>2.9850999999999999E-2</v>
      </c>
      <c r="R32" s="195"/>
      <c r="S32" s="194">
        <v>1.0534999999999999E-2</v>
      </c>
      <c r="T32" s="195"/>
      <c r="U32" s="196">
        <v>8.3990000000000002E-3</v>
      </c>
      <c r="V32" s="103"/>
      <c r="W32" s="135" t="s">
        <v>136</v>
      </c>
      <c r="X32" s="173"/>
      <c r="Y32" s="136" t="s">
        <v>136</v>
      </c>
    </row>
    <row r="33" spans="11:25" x14ac:dyDescent="0.25">
      <c r="K33" s="191" t="s">
        <v>178</v>
      </c>
      <c r="L33" s="192">
        <v>48</v>
      </c>
      <c r="M33" s="193"/>
      <c r="N33" s="175"/>
      <c r="O33" s="194">
        <v>1.391753</v>
      </c>
      <c r="P33" s="195"/>
      <c r="Q33" s="196">
        <v>0.97685299999999997</v>
      </c>
      <c r="R33" s="195"/>
      <c r="S33" s="194">
        <v>1.553193</v>
      </c>
      <c r="T33" s="195"/>
      <c r="U33" s="196">
        <v>1.238334</v>
      </c>
      <c r="V33" s="103"/>
      <c r="W33" s="135">
        <v>1.645367</v>
      </c>
      <c r="X33" s="173"/>
      <c r="Y33" s="136">
        <v>1.3507899999999999</v>
      </c>
    </row>
    <row r="34" spans="11:25" x14ac:dyDescent="0.25">
      <c r="K34" s="191" t="s">
        <v>179</v>
      </c>
      <c r="L34" s="192">
        <v>49</v>
      </c>
      <c r="M34" s="193"/>
      <c r="N34" s="175"/>
      <c r="O34" s="194">
        <v>0.336893</v>
      </c>
      <c r="P34" s="195"/>
      <c r="Q34" s="196">
        <v>0.236461</v>
      </c>
      <c r="R34" s="195"/>
      <c r="S34" s="194">
        <v>0.254187</v>
      </c>
      <c r="T34" s="195"/>
      <c r="U34" s="196">
        <v>0.20265900000000001</v>
      </c>
      <c r="V34" s="103"/>
      <c r="W34" s="135">
        <v>0.25995400000000002</v>
      </c>
      <c r="X34" s="173"/>
      <c r="Y34" s="136">
        <v>0.21341299999999999</v>
      </c>
    </row>
    <row r="35" spans="11:25" x14ac:dyDescent="0.25">
      <c r="K35" s="191" t="s">
        <v>180</v>
      </c>
      <c r="L35" s="192">
        <v>51</v>
      </c>
      <c r="M35" s="193"/>
      <c r="N35" s="175"/>
      <c r="O35" s="194">
        <v>1.272E-2</v>
      </c>
      <c r="P35" s="195"/>
      <c r="Q35" s="196">
        <v>8.9280000000000002E-3</v>
      </c>
      <c r="R35" s="195"/>
      <c r="S35" s="194">
        <v>1.4616000000000001E-2</v>
      </c>
      <c r="T35" s="195"/>
      <c r="U35" s="196">
        <v>1.1653E-2</v>
      </c>
      <c r="V35" s="103"/>
      <c r="W35" s="135">
        <v>4.8700000000000002E-4</v>
      </c>
      <c r="X35" s="173"/>
      <c r="Y35" s="136">
        <v>4.0000000000000002E-4</v>
      </c>
    </row>
    <row r="36" spans="11:25" x14ac:dyDescent="0.25">
      <c r="K36" s="191" t="s">
        <v>181</v>
      </c>
      <c r="L36" s="192">
        <v>52</v>
      </c>
      <c r="M36" s="193"/>
      <c r="N36" s="175"/>
      <c r="O36" s="194">
        <v>0.209372</v>
      </c>
      <c r="P36" s="195"/>
      <c r="Q36" s="196">
        <v>0.146955</v>
      </c>
      <c r="R36" s="195"/>
      <c r="S36" s="194">
        <v>0.14913599999999999</v>
      </c>
      <c r="T36" s="195"/>
      <c r="U36" s="196">
        <v>0.118904</v>
      </c>
      <c r="V36" s="103"/>
      <c r="W36" s="135">
        <v>0.160223</v>
      </c>
      <c r="X36" s="173"/>
      <c r="Y36" s="136">
        <v>0.13153799999999999</v>
      </c>
    </row>
    <row r="37" spans="11:25" x14ac:dyDescent="0.25">
      <c r="K37" s="191" t="s">
        <v>182</v>
      </c>
      <c r="L37" s="192">
        <v>53</v>
      </c>
      <c r="M37" s="193"/>
      <c r="N37" s="175"/>
      <c r="O37" s="194">
        <v>7.4196999999999999E-2</v>
      </c>
      <c r="P37" s="195"/>
      <c r="Q37" s="196">
        <v>5.2077999999999999E-2</v>
      </c>
      <c r="R37" s="195"/>
      <c r="S37" s="194">
        <v>5.1409000000000003E-2</v>
      </c>
      <c r="T37" s="195"/>
      <c r="U37" s="196">
        <v>4.0987000000000003E-2</v>
      </c>
      <c r="V37" s="103"/>
      <c r="W37" s="135">
        <v>5.5051000000000003E-2</v>
      </c>
      <c r="X37" s="173"/>
      <c r="Y37" s="136">
        <v>4.5194999999999999E-2</v>
      </c>
    </row>
    <row r="38" spans="11:25" x14ac:dyDescent="0.25">
      <c r="K38" s="191" t="s">
        <v>183</v>
      </c>
      <c r="L38" s="192">
        <v>55</v>
      </c>
      <c r="M38" s="193"/>
      <c r="N38" s="175"/>
      <c r="O38" s="194">
        <v>1.1119E-2</v>
      </c>
      <c r="P38" s="195"/>
      <c r="Q38" s="196">
        <v>7.8040000000000002E-3</v>
      </c>
      <c r="R38" s="195"/>
      <c r="S38" s="194">
        <v>9.6729999999999993E-3</v>
      </c>
      <c r="T38" s="195"/>
      <c r="U38" s="196">
        <v>7.7120000000000001E-3</v>
      </c>
      <c r="V38" s="103"/>
      <c r="W38" s="135" t="s">
        <v>136</v>
      </c>
      <c r="X38" s="173"/>
      <c r="Y38" s="136" t="s">
        <v>136</v>
      </c>
    </row>
    <row r="39" spans="11:25" x14ac:dyDescent="0.25">
      <c r="K39" s="191" t="s">
        <v>184</v>
      </c>
      <c r="L39" s="192">
        <v>56</v>
      </c>
      <c r="M39" s="193"/>
      <c r="N39" s="175"/>
      <c r="O39" s="194">
        <v>1.5762999999999999E-2</v>
      </c>
      <c r="P39" s="195"/>
      <c r="Q39" s="196">
        <v>1.1063999999999999E-2</v>
      </c>
      <c r="R39" s="195"/>
      <c r="S39" s="194">
        <v>5.0199999999999995E-4</v>
      </c>
      <c r="T39" s="195"/>
      <c r="U39" s="196">
        <v>4.0000000000000002E-4</v>
      </c>
      <c r="V39" s="103"/>
      <c r="W39" s="135" t="s">
        <v>136</v>
      </c>
      <c r="X39" s="173"/>
      <c r="Y39" s="136" t="s">
        <v>136</v>
      </c>
    </row>
    <row r="40" spans="11:25" x14ac:dyDescent="0.25">
      <c r="K40" s="191" t="s">
        <v>185</v>
      </c>
      <c r="L40" s="192">
        <v>61</v>
      </c>
      <c r="M40" s="193"/>
      <c r="N40" s="175"/>
      <c r="O40" s="194">
        <v>5.8592999999999999E-2</v>
      </c>
      <c r="P40" s="195"/>
      <c r="Q40" s="196">
        <v>4.1126000000000003E-2</v>
      </c>
      <c r="R40" s="197"/>
      <c r="S40" s="194">
        <v>1.3894E-2</v>
      </c>
      <c r="T40" s="195"/>
      <c r="U40" s="196">
        <v>1.1077E-2</v>
      </c>
      <c r="V40" s="103"/>
      <c r="W40" s="135" t="s">
        <v>136</v>
      </c>
      <c r="X40" s="173"/>
      <c r="Y40" s="136" t="s">
        <v>136</v>
      </c>
    </row>
    <row r="41" spans="11:25" x14ac:dyDescent="0.25">
      <c r="K41" s="191" t="s">
        <v>186</v>
      </c>
      <c r="L41" s="192">
        <v>62</v>
      </c>
      <c r="M41" s="193"/>
      <c r="N41" s="175"/>
      <c r="O41" s="194">
        <v>0.601854</v>
      </c>
      <c r="P41" s="195"/>
      <c r="Q41" s="196">
        <v>0.422433</v>
      </c>
      <c r="R41" s="197"/>
      <c r="S41" s="194">
        <v>0.27889399999999998</v>
      </c>
      <c r="T41" s="195"/>
      <c r="U41" s="196">
        <v>0.222357</v>
      </c>
      <c r="V41" s="103"/>
      <c r="W41" s="135">
        <v>0.274951</v>
      </c>
      <c r="X41" s="173"/>
      <c r="Y41" s="136">
        <v>0.22572500000000001</v>
      </c>
    </row>
    <row r="42" spans="11:25" x14ac:dyDescent="0.25">
      <c r="K42" s="191" t="s">
        <v>187</v>
      </c>
      <c r="L42" s="192">
        <v>64</v>
      </c>
      <c r="M42" s="193"/>
      <c r="N42" s="175"/>
      <c r="O42" s="194">
        <v>0.81248100000000001</v>
      </c>
      <c r="P42" s="195"/>
      <c r="Q42" s="196">
        <v>0.57027000000000005</v>
      </c>
      <c r="R42" s="197"/>
      <c r="S42" s="194">
        <v>0.51007000000000002</v>
      </c>
      <c r="T42" s="195"/>
      <c r="U42" s="196">
        <v>0.40666999999999998</v>
      </c>
      <c r="V42" s="103"/>
      <c r="W42" s="135">
        <v>0.48284100000000002</v>
      </c>
      <c r="X42" s="173"/>
      <c r="Y42" s="136">
        <v>0.39639600000000003</v>
      </c>
    </row>
    <row r="43" spans="11:25" x14ac:dyDescent="0.25">
      <c r="K43" s="191" t="s">
        <v>188</v>
      </c>
      <c r="L43" s="192">
        <v>65</v>
      </c>
      <c r="M43" s="193"/>
      <c r="N43" s="175"/>
      <c r="O43" s="194">
        <v>0.34086100000000003</v>
      </c>
      <c r="P43" s="195"/>
      <c r="Q43" s="196">
        <v>0.23924599999999999</v>
      </c>
      <c r="R43" s="197"/>
      <c r="S43" s="194">
        <v>0.28423599999999999</v>
      </c>
      <c r="T43" s="195"/>
      <c r="U43" s="196">
        <v>0.22661600000000001</v>
      </c>
      <c r="V43" s="103"/>
      <c r="W43" s="135">
        <v>0.29851800000000001</v>
      </c>
      <c r="X43" s="173"/>
      <c r="Y43" s="136">
        <v>0.24507300000000001</v>
      </c>
    </row>
    <row r="44" spans="11:25" x14ac:dyDescent="0.25">
      <c r="K44" s="191" t="s">
        <v>189</v>
      </c>
      <c r="L44" s="192">
        <v>66</v>
      </c>
      <c r="M44" s="193"/>
      <c r="N44" s="175"/>
      <c r="O44" s="194">
        <v>2.6408000000000001E-2</v>
      </c>
      <c r="P44" s="195"/>
      <c r="Q44" s="196">
        <v>1.8534999999999999E-2</v>
      </c>
      <c r="R44" s="197"/>
      <c r="S44" s="194">
        <v>1.2657E-2</v>
      </c>
      <c r="T44" s="195"/>
      <c r="U44" s="196">
        <v>1.0090999999999999E-2</v>
      </c>
      <c r="V44" s="103"/>
      <c r="W44" s="135" t="s">
        <v>136</v>
      </c>
      <c r="X44" s="173"/>
      <c r="Y44" s="136" t="s">
        <v>136</v>
      </c>
    </row>
    <row r="45" spans="11:25" x14ac:dyDescent="0.25">
      <c r="K45" s="191" t="s">
        <v>190</v>
      </c>
      <c r="L45" s="192">
        <v>67</v>
      </c>
      <c r="M45" s="193"/>
      <c r="N45" s="175"/>
      <c r="O45" s="194">
        <v>2.689E-3</v>
      </c>
      <c r="P45" s="195"/>
      <c r="Q45" s="196">
        <v>1.887E-3</v>
      </c>
      <c r="R45" s="195"/>
      <c r="S45" s="194">
        <v>2.9239999999999999E-3</v>
      </c>
      <c r="T45" s="195"/>
      <c r="U45" s="196">
        <v>2.3310000000000002E-3</v>
      </c>
      <c r="V45" s="103"/>
      <c r="W45" s="135" t="s">
        <v>136</v>
      </c>
      <c r="X45" s="173"/>
      <c r="Y45" s="136" t="s">
        <v>136</v>
      </c>
    </row>
    <row r="46" spans="11:25" x14ac:dyDescent="0.25">
      <c r="K46" s="191" t="s">
        <v>191</v>
      </c>
      <c r="L46" s="192">
        <v>69</v>
      </c>
      <c r="M46" s="193"/>
      <c r="N46" s="175"/>
      <c r="O46" s="194">
        <v>1.5161000000000001E-2</v>
      </c>
      <c r="P46" s="195"/>
      <c r="Q46" s="196">
        <v>1.0640999999999999E-2</v>
      </c>
      <c r="R46" s="197"/>
      <c r="S46" s="194">
        <v>3.2780000000000001E-3</v>
      </c>
      <c r="T46" s="195"/>
      <c r="U46" s="196">
        <v>2.6129999999999999E-3</v>
      </c>
      <c r="V46" s="103"/>
      <c r="W46" s="135">
        <v>4.496E-3</v>
      </c>
      <c r="X46" s="173"/>
      <c r="Y46" s="136">
        <v>3.6909999999999998E-3</v>
      </c>
    </row>
    <row r="47" spans="11:25" x14ac:dyDescent="0.25">
      <c r="K47" s="191" t="s">
        <v>192</v>
      </c>
      <c r="L47" s="192">
        <v>71</v>
      </c>
      <c r="M47" s="193"/>
      <c r="N47" s="175"/>
      <c r="O47" s="194">
        <v>1.4305999999999999E-2</v>
      </c>
      <c r="P47" s="195"/>
      <c r="Q47" s="196">
        <v>1.0041E-2</v>
      </c>
      <c r="R47" s="197"/>
      <c r="S47" s="194">
        <v>1.8220000000000001E-3</v>
      </c>
      <c r="T47" s="195"/>
      <c r="U47" s="196">
        <v>1.4530000000000001E-3</v>
      </c>
      <c r="V47" s="103"/>
      <c r="W47" s="135" t="s">
        <v>136</v>
      </c>
      <c r="X47" s="173"/>
      <c r="Y47" s="136" t="s">
        <v>136</v>
      </c>
    </row>
    <row r="48" spans="11:25" x14ac:dyDescent="0.25">
      <c r="K48" s="191" t="s">
        <v>193</v>
      </c>
      <c r="L48" s="192">
        <v>72</v>
      </c>
      <c r="M48" s="193"/>
      <c r="N48" s="175"/>
      <c r="O48" s="194">
        <v>3.4546220000000001</v>
      </c>
      <c r="P48" s="195"/>
      <c r="Q48" s="196">
        <v>2.4247529999999999</v>
      </c>
      <c r="R48" s="197"/>
      <c r="S48" s="194">
        <v>3.4019539999999999</v>
      </c>
      <c r="T48" s="195"/>
      <c r="U48" s="196">
        <v>2.7123189999999999</v>
      </c>
      <c r="V48" s="103"/>
      <c r="W48" s="135">
        <v>3.5795129999999999</v>
      </c>
      <c r="X48" s="173"/>
      <c r="Y48" s="136">
        <v>2.9386580000000002</v>
      </c>
    </row>
    <row r="49" spans="11:25" x14ac:dyDescent="0.25">
      <c r="K49" s="191" t="s">
        <v>194</v>
      </c>
      <c r="L49" s="192">
        <v>73</v>
      </c>
      <c r="M49" s="193"/>
      <c r="N49" s="175"/>
      <c r="O49" s="194">
        <v>3.4979999999999998E-3</v>
      </c>
      <c r="P49" s="195"/>
      <c r="Q49" s="196">
        <v>2.4550000000000002E-3</v>
      </c>
      <c r="R49" s="197"/>
      <c r="S49" s="194">
        <v>6.4190000000000002E-3</v>
      </c>
      <c r="T49" s="195"/>
      <c r="U49" s="196">
        <v>5.1180000000000002E-3</v>
      </c>
      <c r="V49" s="103"/>
      <c r="W49" s="135">
        <v>7.8989999999999998E-3</v>
      </c>
      <c r="X49" s="173"/>
      <c r="Y49" s="136">
        <v>6.4850000000000003E-3</v>
      </c>
    </row>
    <row r="50" spans="11:25" x14ac:dyDescent="0.25">
      <c r="K50" s="191" t="s">
        <v>195</v>
      </c>
      <c r="L50" s="192">
        <v>74</v>
      </c>
      <c r="M50" s="193"/>
      <c r="N50" s="175"/>
      <c r="O50" s="194">
        <v>4.1938000000000003E-2</v>
      </c>
      <c r="P50" s="195"/>
      <c r="Q50" s="196">
        <v>2.9436E-2</v>
      </c>
      <c r="R50" s="195"/>
      <c r="S50" s="194">
        <v>2.9735999999999999E-2</v>
      </c>
      <c r="T50" s="195"/>
      <c r="U50" s="196">
        <v>2.3708E-2</v>
      </c>
      <c r="V50" s="103"/>
      <c r="W50" s="135">
        <v>3.1233E-2</v>
      </c>
      <c r="X50" s="173"/>
      <c r="Y50" s="136">
        <v>2.5641000000000001E-2</v>
      </c>
    </row>
    <row r="51" spans="11:25" x14ac:dyDescent="0.25">
      <c r="K51" s="191" t="s">
        <v>196</v>
      </c>
      <c r="L51" s="192">
        <v>76</v>
      </c>
      <c r="M51" s="193"/>
      <c r="N51" s="175"/>
      <c r="O51" s="194">
        <v>0.72370999999999996</v>
      </c>
      <c r="P51" s="195"/>
      <c r="Q51" s="196">
        <v>0.50796200000000002</v>
      </c>
      <c r="R51" s="197"/>
      <c r="S51" s="194">
        <v>0.34077800000000003</v>
      </c>
      <c r="T51" s="195"/>
      <c r="U51" s="196">
        <v>0.27169599999999999</v>
      </c>
      <c r="V51" s="103"/>
      <c r="W51" s="135">
        <v>0.328152</v>
      </c>
      <c r="X51" s="173"/>
      <c r="Y51" s="136">
        <v>0.26940199999999997</v>
      </c>
    </row>
    <row r="52" spans="11:25" x14ac:dyDescent="0.25">
      <c r="K52" s="191" t="s">
        <v>197</v>
      </c>
      <c r="L52" s="192">
        <v>78</v>
      </c>
      <c r="M52" s="193">
        <v>490</v>
      </c>
      <c r="N52" s="175"/>
      <c r="O52" s="194"/>
      <c r="P52" s="195"/>
      <c r="Q52" s="196" t="s">
        <v>2</v>
      </c>
      <c r="R52" s="197"/>
      <c r="S52" s="194"/>
      <c r="T52" s="195"/>
      <c r="U52" s="196" t="s">
        <v>2</v>
      </c>
      <c r="V52" s="103"/>
      <c r="W52" s="135" t="s">
        <v>136</v>
      </c>
      <c r="X52" s="173"/>
      <c r="Y52" s="136" t="s">
        <v>136</v>
      </c>
    </row>
    <row r="53" spans="11:25" x14ac:dyDescent="0.25">
      <c r="K53" s="191" t="s">
        <v>198</v>
      </c>
      <c r="L53" s="192">
        <v>81</v>
      </c>
      <c r="M53" s="193"/>
      <c r="N53" s="175"/>
      <c r="O53" s="194">
        <v>2.1645999999999999E-2</v>
      </c>
      <c r="P53" s="195"/>
      <c r="Q53" s="196">
        <v>1.5193E-2</v>
      </c>
      <c r="R53" s="197"/>
      <c r="S53" s="194">
        <v>9.0860000000000003E-3</v>
      </c>
      <c r="T53" s="195"/>
      <c r="U53" s="196">
        <v>7.2439999999999996E-3</v>
      </c>
      <c r="V53" s="103"/>
      <c r="W53" s="135" t="s">
        <v>136</v>
      </c>
      <c r="X53" s="173"/>
      <c r="Y53" s="136" t="s">
        <v>136</v>
      </c>
    </row>
    <row r="54" spans="11:25" x14ac:dyDescent="0.25">
      <c r="K54" s="191" t="s">
        <v>199</v>
      </c>
      <c r="L54" s="192">
        <v>82</v>
      </c>
      <c r="M54" s="193"/>
      <c r="N54" s="175"/>
      <c r="O54" s="194">
        <v>0.58353600000000005</v>
      </c>
      <c r="P54" s="195"/>
      <c r="Q54" s="196">
        <v>0.409576</v>
      </c>
      <c r="R54" s="195"/>
      <c r="S54" s="194">
        <v>0.409107</v>
      </c>
      <c r="T54" s="195"/>
      <c r="U54" s="196">
        <v>0.32617400000000002</v>
      </c>
      <c r="V54" s="103"/>
      <c r="W54" s="135">
        <v>0.41814499999999999</v>
      </c>
      <c r="X54" s="173"/>
      <c r="Y54" s="136">
        <v>0.343283</v>
      </c>
    </row>
    <row r="55" spans="11:25" x14ac:dyDescent="0.25">
      <c r="K55" s="191" t="s">
        <v>200</v>
      </c>
      <c r="L55" s="192">
        <v>86</v>
      </c>
      <c r="M55" s="193"/>
      <c r="N55" s="175"/>
      <c r="O55" s="194">
        <v>1.1609529999999999</v>
      </c>
      <c r="P55" s="195"/>
      <c r="Q55" s="196">
        <v>0.81485700000000005</v>
      </c>
      <c r="R55" s="197"/>
      <c r="S55" s="194">
        <v>0.98556900000000003</v>
      </c>
      <c r="T55" s="195"/>
      <c r="U55" s="196">
        <v>0.78577699999999995</v>
      </c>
      <c r="V55" s="103"/>
      <c r="W55" s="135">
        <v>1.0303910000000001</v>
      </c>
      <c r="X55" s="173"/>
      <c r="Y55" s="136">
        <v>0.845916</v>
      </c>
    </row>
    <row r="56" spans="11:25" x14ac:dyDescent="0.25">
      <c r="K56" s="191" t="s">
        <v>201</v>
      </c>
      <c r="L56" s="192">
        <v>88</v>
      </c>
      <c r="M56" s="193"/>
      <c r="N56" s="175"/>
      <c r="O56" s="194">
        <v>0.38953500000000002</v>
      </c>
      <c r="P56" s="195"/>
      <c r="Q56" s="196">
        <v>0.27340900000000001</v>
      </c>
      <c r="R56" s="195"/>
      <c r="S56" s="194">
        <v>0.26446500000000001</v>
      </c>
      <c r="T56" s="195"/>
      <c r="U56" s="196">
        <v>0.21085300000000001</v>
      </c>
      <c r="V56" s="103"/>
      <c r="W56" s="135">
        <v>0.21725800000000001</v>
      </c>
      <c r="X56" s="173"/>
      <c r="Y56" s="136">
        <v>0.17836099999999999</v>
      </c>
    </row>
    <row r="57" spans="11:25" x14ac:dyDescent="0.25">
      <c r="K57" s="191" t="s">
        <v>202</v>
      </c>
      <c r="L57" s="192">
        <v>89</v>
      </c>
      <c r="M57" s="193"/>
      <c r="N57" s="175"/>
      <c r="O57" s="194">
        <v>3.4331E-2</v>
      </c>
      <c r="P57" s="195"/>
      <c r="Q57" s="196">
        <v>2.4095999999999999E-2</v>
      </c>
      <c r="R57" s="197"/>
      <c r="S57" s="194">
        <v>9.6349999999999995E-3</v>
      </c>
      <c r="T57" s="195"/>
      <c r="U57" s="196">
        <v>7.6819999999999996E-3</v>
      </c>
      <c r="V57" s="103"/>
      <c r="W57" s="135" t="s">
        <v>136</v>
      </c>
      <c r="X57" s="173"/>
      <c r="Y57" s="136" t="s">
        <v>136</v>
      </c>
    </row>
    <row r="58" spans="11:25" x14ac:dyDescent="0.25">
      <c r="K58" s="191" t="s">
        <v>203</v>
      </c>
      <c r="L58" s="192">
        <v>92</v>
      </c>
      <c r="M58" s="193"/>
      <c r="N58" s="175"/>
      <c r="O58" s="194">
        <v>8.9854000000000003E-2</v>
      </c>
      <c r="P58" s="195"/>
      <c r="Q58" s="196">
        <v>6.3066999999999998E-2</v>
      </c>
      <c r="R58" s="197"/>
      <c r="S58" s="194">
        <v>2.6646E-2</v>
      </c>
      <c r="T58" s="195"/>
      <c r="U58" s="196">
        <v>2.1243999999999999E-2</v>
      </c>
      <c r="V58" s="103"/>
      <c r="W58" s="135">
        <v>2.4785999999999999E-2</v>
      </c>
      <c r="X58" s="173"/>
      <c r="Y58" s="136">
        <v>2.0348000000000002E-2</v>
      </c>
    </row>
    <row r="59" spans="11:25" x14ac:dyDescent="0.25">
      <c r="K59" s="191" t="s">
        <v>204</v>
      </c>
      <c r="L59" s="192">
        <v>93</v>
      </c>
      <c r="M59" s="193"/>
      <c r="N59" s="175"/>
      <c r="O59" s="194">
        <v>2.893545</v>
      </c>
      <c r="P59" s="195"/>
      <c r="Q59" s="196">
        <v>2.0309409999999999</v>
      </c>
      <c r="R59" s="197"/>
      <c r="S59" s="194">
        <v>2.0928119999999999</v>
      </c>
      <c r="T59" s="195"/>
      <c r="U59" s="196">
        <v>1.6685620000000001</v>
      </c>
      <c r="V59" s="103"/>
      <c r="W59" s="135">
        <v>2.3111320000000002</v>
      </c>
      <c r="X59" s="173"/>
      <c r="Y59" s="136">
        <v>1.8973599999999999</v>
      </c>
    </row>
    <row r="60" spans="11:25" x14ac:dyDescent="0.25">
      <c r="K60" s="191" t="s">
        <v>205</v>
      </c>
      <c r="L60" s="192">
        <v>94</v>
      </c>
      <c r="M60" s="193"/>
      <c r="N60" s="175"/>
      <c r="O60" s="194">
        <v>2.0393999999999999E-2</v>
      </c>
      <c r="P60" s="195"/>
      <c r="Q60" s="196">
        <v>1.4314E-2</v>
      </c>
      <c r="R60" s="197"/>
      <c r="S60" s="194">
        <v>5.0199999999999995E-4</v>
      </c>
      <c r="T60" s="195"/>
      <c r="U60" s="196">
        <v>4.0000000000000002E-4</v>
      </c>
      <c r="V60" s="103"/>
      <c r="W60" s="135" t="s">
        <v>136</v>
      </c>
      <c r="X60" s="173"/>
      <c r="Y60" s="136" t="s">
        <v>136</v>
      </c>
    </row>
    <row r="61" spans="11:25" x14ac:dyDescent="0.25">
      <c r="K61" s="191" t="s">
        <v>206</v>
      </c>
      <c r="L61" s="192">
        <v>96</v>
      </c>
      <c r="M61" s="193"/>
      <c r="N61" s="175"/>
      <c r="O61" s="194">
        <v>6.1762999999999998E-2</v>
      </c>
      <c r="P61" s="195"/>
      <c r="Q61" s="196">
        <v>4.3351000000000001E-2</v>
      </c>
      <c r="R61" s="197"/>
      <c r="S61" s="194">
        <v>2.6127999999999998E-2</v>
      </c>
      <c r="T61" s="195"/>
      <c r="U61" s="196">
        <v>2.0830999999999999E-2</v>
      </c>
      <c r="V61" s="103"/>
      <c r="W61" s="135">
        <v>2.7975E-2</v>
      </c>
      <c r="X61" s="173"/>
      <c r="Y61" s="136">
        <v>2.2967000000000001E-2</v>
      </c>
    </row>
    <row r="62" spans="11:25" x14ac:dyDescent="0.25">
      <c r="K62" s="191" t="s">
        <v>207</v>
      </c>
      <c r="L62" s="192">
        <v>97</v>
      </c>
      <c r="M62" s="193"/>
      <c r="N62" s="175"/>
      <c r="O62" s="194">
        <v>3.245E-2</v>
      </c>
      <c r="P62" s="195"/>
      <c r="Q62" s="196">
        <v>2.2776000000000001E-2</v>
      </c>
      <c r="R62" s="197"/>
      <c r="S62" s="194">
        <v>2.7084E-2</v>
      </c>
      <c r="T62" s="195"/>
      <c r="U62" s="196">
        <v>2.1593999999999999E-2</v>
      </c>
      <c r="V62" s="103"/>
      <c r="W62" s="135" t="s">
        <v>136</v>
      </c>
      <c r="X62" s="173"/>
      <c r="Y62" s="136" t="s">
        <v>136</v>
      </c>
    </row>
    <row r="63" spans="11:25" x14ac:dyDescent="0.25">
      <c r="K63" s="191" t="s">
        <v>208</v>
      </c>
      <c r="L63" s="192">
        <v>101</v>
      </c>
      <c r="M63" s="193"/>
      <c r="N63" s="175"/>
      <c r="O63" s="194">
        <v>3.826E-3</v>
      </c>
      <c r="P63" s="195"/>
      <c r="Q63" s="196">
        <v>2.6849999999999999E-3</v>
      </c>
      <c r="R63" s="195"/>
      <c r="S63" s="194">
        <v>6.2799999999999998E-4</v>
      </c>
      <c r="T63" s="195"/>
      <c r="U63" s="196">
        <v>5.0100000000000003E-4</v>
      </c>
      <c r="V63" s="103"/>
      <c r="W63" s="135" t="s">
        <v>136</v>
      </c>
      <c r="X63" s="173"/>
      <c r="Y63" s="136" t="s">
        <v>136</v>
      </c>
    </row>
    <row r="64" spans="11:25" x14ac:dyDescent="0.25">
      <c r="K64" s="191" t="s">
        <v>209</v>
      </c>
      <c r="L64" s="192">
        <v>103</v>
      </c>
      <c r="M64" s="193"/>
      <c r="N64" s="175"/>
      <c r="O64" s="194">
        <v>1.377E-3</v>
      </c>
      <c r="P64" s="195"/>
      <c r="Q64" s="196">
        <v>9.6599999999999995E-4</v>
      </c>
      <c r="R64" s="197"/>
      <c r="S64" s="194">
        <v>6.7390000000000002E-3</v>
      </c>
      <c r="T64" s="195"/>
      <c r="U64" s="196">
        <v>5.3730000000000002E-3</v>
      </c>
      <c r="V64" s="103"/>
      <c r="W64" s="135" t="s">
        <v>136</v>
      </c>
      <c r="X64" s="173"/>
      <c r="Y64" s="136" t="s">
        <v>136</v>
      </c>
    </row>
    <row r="65" spans="11:25" x14ac:dyDescent="0.25">
      <c r="K65" s="191" t="s">
        <v>210</v>
      </c>
      <c r="L65" s="192">
        <v>105</v>
      </c>
      <c r="M65" s="193"/>
      <c r="N65" s="175"/>
      <c r="O65" s="194">
        <v>5.0610000000000004E-3</v>
      </c>
      <c r="P65" s="195"/>
      <c r="Q65" s="196">
        <v>3.552E-3</v>
      </c>
      <c r="R65" s="197"/>
      <c r="S65" s="194">
        <v>2.5730000000000002E-3</v>
      </c>
      <c r="T65" s="195"/>
      <c r="U65" s="196">
        <v>2.0509999999999999E-3</v>
      </c>
      <c r="V65" s="103"/>
      <c r="W65" s="135" t="s">
        <v>136</v>
      </c>
      <c r="X65" s="173"/>
      <c r="Y65" s="136" t="s">
        <v>136</v>
      </c>
    </row>
    <row r="66" spans="11:25" x14ac:dyDescent="0.25">
      <c r="K66" s="191" t="s">
        <v>211</v>
      </c>
      <c r="L66" s="192">
        <v>106</v>
      </c>
      <c r="M66" s="193"/>
      <c r="N66" s="175"/>
      <c r="O66" s="194">
        <v>5.6999999999999998E-4</v>
      </c>
      <c r="P66" s="195"/>
      <c r="Q66" s="196">
        <v>4.0000000000000002E-4</v>
      </c>
      <c r="R66" s="197"/>
      <c r="S66" s="194">
        <v>5.0199999999999995E-4</v>
      </c>
      <c r="T66" s="195"/>
      <c r="U66" s="196">
        <v>4.0000000000000002E-4</v>
      </c>
      <c r="V66" s="103"/>
      <c r="W66" s="135" t="s">
        <v>136</v>
      </c>
      <c r="X66" s="173"/>
      <c r="Y66" s="136" t="s">
        <v>136</v>
      </c>
    </row>
    <row r="67" spans="11:25" x14ac:dyDescent="0.25">
      <c r="K67" s="191" t="s">
        <v>650</v>
      </c>
      <c r="L67" s="192">
        <v>112</v>
      </c>
      <c r="M67" s="193"/>
      <c r="N67" s="175"/>
      <c r="O67" s="194">
        <v>1.1683000000000001E-2</v>
      </c>
      <c r="P67" s="195"/>
      <c r="Q67" s="196">
        <v>8.2000000000000007E-3</v>
      </c>
      <c r="R67" s="197"/>
      <c r="S67" s="194">
        <v>1.0283E-2</v>
      </c>
      <c r="T67" s="195"/>
      <c r="U67" s="196">
        <v>8.1980000000000004E-3</v>
      </c>
      <c r="V67" s="103"/>
      <c r="W67" s="135" t="s">
        <v>136</v>
      </c>
      <c r="X67" s="173"/>
      <c r="Y67" s="136" t="s">
        <v>136</v>
      </c>
    </row>
    <row r="68" spans="11:25" x14ac:dyDescent="0.25">
      <c r="K68" s="191" t="s">
        <v>212</v>
      </c>
      <c r="L68" s="192">
        <v>119</v>
      </c>
      <c r="M68" s="193"/>
      <c r="N68" s="175"/>
      <c r="O68" s="194">
        <v>2.9863000000000001E-2</v>
      </c>
      <c r="P68" s="195"/>
      <c r="Q68" s="196">
        <v>2.0959999999999999E-2</v>
      </c>
      <c r="R68" s="195"/>
      <c r="S68" s="194">
        <v>2.1571E-2</v>
      </c>
      <c r="T68" s="195"/>
      <c r="U68" s="196">
        <v>1.7198000000000001E-2</v>
      </c>
      <c r="V68" s="103"/>
      <c r="W68" s="135" t="s">
        <v>136</v>
      </c>
      <c r="X68" s="177"/>
      <c r="Y68" s="136" t="s">
        <v>136</v>
      </c>
    </row>
    <row r="69" spans="11:25" x14ac:dyDescent="0.25">
      <c r="K69" s="191" t="s">
        <v>213</v>
      </c>
      <c r="L69" s="192">
        <v>122</v>
      </c>
      <c r="M69" s="193"/>
      <c r="N69" s="175"/>
      <c r="O69" s="194">
        <v>2.6402999999999999E-2</v>
      </c>
      <c r="P69" s="195"/>
      <c r="Q69" s="196">
        <v>1.8532E-2</v>
      </c>
      <c r="R69" s="197"/>
      <c r="S69" s="194">
        <v>3.4789999999999999E-3</v>
      </c>
      <c r="T69" s="195"/>
      <c r="U69" s="196">
        <v>2.774E-3</v>
      </c>
      <c r="V69" s="103"/>
      <c r="W69" s="135" t="s">
        <v>136</v>
      </c>
      <c r="X69" s="173"/>
      <c r="Y69" s="136" t="s">
        <v>136</v>
      </c>
    </row>
    <row r="70" spans="11:25" x14ac:dyDescent="0.25">
      <c r="K70" s="191" t="s">
        <v>613</v>
      </c>
      <c r="L70" s="192">
        <v>127</v>
      </c>
      <c r="M70" s="193"/>
      <c r="N70" s="175"/>
      <c r="O70" s="194">
        <v>0.13433100000000001</v>
      </c>
      <c r="P70" s="195"/>
      <c r="Q70" s="196">
        <v>9.4284999999999994E-2</v>
      </c>
      <c r="R70" s="197"/>
      <c r="S70" s="194">
        <v>5.1251999999999999E-2</v>
      </c>
      <c r="T70" s="195"/>
      <c r="U70" s="196">
        <v>4.0862000000000002E-2</v>
      </c>
      <c r="V70" s="103"/>
      <c r="W70" s="135" t="s">
        <v>136</v>
      </c>
      <c r="X70" s="173"/>
      <c r="Y70" s="136" t="s">
        <v>136</v>
      </c>
    </row>
    <row r="71" spans="11:25" x14ac:dyDescent="0.25">
      <c r="K71" s="191" t="s">
        <v>214</v>
      </c>
      <c r="L71" s="192">
        <v>128</v>
      </c>
      <c r="M71" s="193"/>
      <c r="N71" s="175"/>
      <c r="O71" s="194">
        <v>5.1339999999999997E-3</v>
      </c>
      <c r="P71" s="195"/>
      <c r="Q71" s="196">
        <v>3.6029999999999999E-3</v>
      </c>
      <c r="R71" s="197"/>
      <c r="S71" s="194">
        <v>5.0199999999999995E-4</v>
      </c>
      <c r="T71" s="195"/>
      <c r="U71" s="196">
        <v>4.0000000000000002E-4</v>
      </c>
      <c r="V71" s="103"/>
      <c r="W71" s="135" t="s">
        <v>136</v>
      </c>
      <c r="X71" s="173"/>
      <c r="Y71" s="136" t="s">
        <v>136</v>
      </c>
    </row>
    <row r="72" spans="11:25" x14ac:dyDescent="0.25">
      <c r="K72" s="191" t="s">
        <v>215</v>
      </c>
      <c r="L72" s="192">
        <v>131</v>
      </c>
      <c r="M72" s="193"/>
      <c r="N72" s="175"/>
      <c r="O72" s="194">
        <v>1.1141E-2</v>
      </c>
      <c r="P72" s="195"/>
      <c r="Q72" s="196">
        <v>7.8200000000000006E-3</v>
      </c>
      <c r="R72" s="197"/>
      <c r="S72" s="194">
        <v>3.1770000000000001E-3</v>
      </c>
      <c r="T72" s="195"/>
      <c r="U72" s="196">
        <v>2.5330000000000001E-3</v>
      </c>
      <c r="V72" s="103"/>
      <c r="W72" s="135" t="s">
        <v>136</v>
      </c>
      <c r="X72" s="173"/>
      <c r="Y72" s="136" t="s">
        <v>136</v>
      </c>
    </row>
    <row r="73" spans="11:25" x14ac:dyDescent="0.25">
      <c r="K73" s="191" t="s">
        <v>216</v>
      </c>
      <c r="L73" s="192">
        <v>132</v>
      </c>
      <c r="M73" s="193"/>
      <c r="N73" s="175"/>
      <c r="O73" s="194">
        <v>3.6949999999999999E-3</v>
      </c>
      <c r="P73" s="195"/>
      <c r="Q73" s="196">
        <v>2.5929999999999998E-3</v>
      </c>
      <c r="R73" s="197"/>
      <c r="S73" s="194">
        <v>5.0199999999999995E-4</v>
      </c>
      <c r="T73" s="195"/>
      <c r="U73" s="196">
        <v>4.0000000000000002E-4</v>
      </c>
      <c r="V73" s="103"/>
      <c r="W73" s="135" t="s">
        <v>136</v>
      </c>
      <c r="X73" s="173"/>
      <c r="Y73" s="136" t="s">
        <v>136</v>
      </c>
    </row>
    <row r="74" spans="11:25" x14ac:dyDescent="0.25">
      <c r="K74" s="191" t="s">
        <v>217</v>
      </c>
      <c r="L74" s="192">
        <v>137</v>
      </c>
      <c r="M74" s="193"/>
      <c r="N74" s="175"/>
      <c r="O74" s="194">
        <v>0.31989099999999998</v>
      </c>
      <c r="P74" s="195"/>
      <c r="Q74" s="196">
        <v>0.224527</v>
      </c>
      <c r="R74" s="197"/>
      <c r="S74" s="194">
        <v>0.17454900000000001</v>
      </c>
      <c r="T74" s="195"/>
      <c r="U74" s="196">
        <v>0.13916500000000001</v>
      </c>
      <c r="V74" s="103"/>
      <c r="W74" s="135" t="s">
        <v>136</v>
      </c>
      <c r="X74" s="173"/>
      <c r="Y74" s="136" t="s">
        <v>136</v>
      </c>
    </row>
    <row r="75" spans="11:25" x14ac:dyDescent="0.25">
      <c r="K75" s="191" t="s">
        <v>614</v>
      </c>
      <c r="L75" s="192">
        <v>138</v>
      </c>
      <c r="M75" s="193"/>
      <c r="N75" s="175"/>
      <c r="O75" s="194">
        <v>2.1815999999999999E-2</v>
      </c>
      <c r="P75" s="195"/>
      <c r="Q75" s="196">
        <v>1.5311999999999999E-2</v>
      </c>
      <c r="R75" s="195"/>
      <c r="S75" s="194">
        <v>1.1327E-2</v>
      </c>
      <c r="T75" s="195"/>
      <c r="U75" s="196">
        <v>9.0310000000000008E-3</v>
      </c>
      <c r="V75" s="103"/>
      <c r="W75" s="135" t="s">
        <v>136</v>
      </c>
      <c r="X75" s="173"/>
      <c r="Y75" s="136" t="s">
        <v>136</v>
      </c>
    </row>
    <row r="76" spans="11:25" x14ac:dyDescent="0.25">
      <c r="K76" s="191" t="s">
        <v>218</v>
      </c>
      <c r="L76" s="192">
        <v>139</v>
      </c>
      <c r="M76" s="193"/>
      <c r="N76" s="175"/>
      <c r="O76" s="194">
        <v>2.591E-3</v>
      </c>
      <c r="P76" s="195"/>
      <c r="Q76" s="196">
        <v>1.8190000000000001E-3</v>
      </c>
      <c r="R76" s="197"/>
      <c r="S76" s="194">
        <v>4.411E-3</v>
      </c>
      <c r="T76" s="195"/>
      <c r="U76" s="196">
        <v>3.5170000000000002E-3</v>
      </c>
      <c r="V76" s="103"/>
      <c r="W76" s="135" t="s">
        <v>136</v>
      </c>
      <c r="X76" s="173"/>
      <c r="Y76" s="136" t="s">
        <v>136</v>
      </c>
    </row>
    <row r="77" spans="11:25" x14ac:dyDescent="0.25">
      <c r="K77" s="191" t="s">
        <v>219</v>
      </c>
      <c r="L77" s="192">
        <v>142</v>
      </c>
      <c r="M77" s="193"/>
      <c r="N77" s="175"/>
      <c r="O77" s="194">
        <v>8.8610999999999995E-2</v>
      </c>
      <c r="P77" s="195"/>
      <c r="Q77" s="196">
        <v>6.2195E-2</v>
      </c>
      <c r="R77" s="195"/>
      <c r="S77" s="194">
        <v>1.2409999999999999E-2</v>
      </c>
      <c r="T77" s="195"/>
      <c r="U77" s="196">
        <v>9.894E-3</v>
      </c>
      <c r="V77" s="103"/>
      <c r="W77" s="135" t="s">
        <v>136</v>
      </c>
      <c r="X77" s="177"/>
      <c r="Y77" s="136" t="s">
        <v>136</v>
      </c>
    </row>
    <row r="78" spans="11:25" x14ac:dyDescent="0.25">
      <c r="K78" s="191" t="s">
        <v>220</v>
      </c>
      <c r="L78" s="192">
        <v>143</v>
      </c>
      <c r="M78" s="193"/>
      <c r="N78" s="175"/>
      <c r="O78" s="194">
        <v>6.3359999999999996E-3</v>
      </c>
      <c r="P78" s="195"/>
      <c r="Q78" s="196">
        <v>4.4470000000000004E-3</v>
      </c>
      <c r="R78" s="197"/>
      <c r="S78" s="194">
        <v>1.2880000000000001E-3</v>
      </c>
      <c r="T78" s="195"/>
      <c r="U78" s="196">
        <v>1.0269999999999999E-3</v>
      </c>
      <c r="V78" s="103"/>
      <c r="W78" s="135" t="s">
        <v>136</v>
      </c>
      <c r="X78" s="173"/>
      <c r="Y78" s="136" t="s">
        <v>136</v>
      </c>
    </row>
    <row r="79" spans="11:25" x14ac:dyDescent="0.25">
      <c r="K79" s="191" t="s">
        <v>221</v>
      </c>
      <c r="L79" s="192">
        <v>146</v>
      </c>
      <c r="M79" s="193"/>
      <c r="N79" s="175"/>
      <c r="O79" s="194">
        <v>0.18943499999999999</v>
      </c>
      <c r="P79" s="195"/>
      <c r="Q79" s="196">
        <v>0.132962</v>
      </c>
      <c r="R79" s="195"/>
      <c r="S79" s="194">
        <v>9.4774999999999998E-2</v>
      </c>
      <c r="T79" s="195"/>
      <c r="U79" s="196">
        <v>7.5562000000000004E-2</v>
      </c>
      <c r="V79" s="103"/>
      <c r="W79" s="135" t="s">
        <v>136</v>
      </c>
      <c r="X79" s="173"/>
      <c r="Y79" s="136" t="s">
        <v>136</v>
      </c>
    </row>
    <row r="80" spans="11:25" x14ac:dyDescent="0.25">
      <c r="K80" s="191" t="s">
        <v>222</v>
      </c>
      <c r="L80" s="192">
        <v>149</v>
      </c>
      <c r="M80" s="193"/>
      <c r="N80" s="175"/>
      <c r="O80" s="194">
        <v>2.4358999999999999E-2</v>
      </c>
      <c r="P80" s="195"/>
      <c r="Q80" s="196">
        <v>1.7097000000000001E-2</v>
      </c>
      <c r="R80" s="197"/>
      <c r="S80" s="194">
        <v>5.0199999999999995E-4</v>
      </c>
      <c r="T80" s="195"/>
      <c r="U80" s="196">
        <v>4.0000000000000002E-4</v>
      </c>
      <c r="V80" s="103"/>
      <c r="W80" s="135" t="s">
        <v>136</v>
      </c>
      <c r="X80" s="173"/>
      <c r="Y80" s="136" t="s">
        <v>136</v>
      </c>
    </row>
    <row r="81" spans="11:25" x14ac:dyDescent="0.25">
      <c r="K81" s="191" t="s">
        <v>137</v>
      </c>
      <c r="L81" s="192">
        <v>150</v>
      </c>
      <c r="M81" s="193">
        <v>157</v>
      </c>
      <c r="N81" s="175"/>
      <c r="O81" s="194"/>
      <c r="P81" s="195"/>
      <c r="Q81" s="196" t="s">
        <v>2</v>
      </c>
      <c r="R81" s="197"/>
      <c r="S81" s="194"/>
      <c r="T81" s="195"/>
      <c r="U81" s="196" t="s">
        <v>2</v>
      </c>
      <c r="V81" s="103"/>
      <c r="W81" s="135" t="s">
        <v>136</v>
      </c>
      <c r="X81" s="177"/>
      <c r="Y81" s="136" t="s">
        <v>136</v>
      </c>
    </row>
    <row r="82" spans="11:25" x14ac:dyDescent="0.25">
      <c r="K82" s="191" t="s">
        <v>223</v>
      </c>
      <c r="L82" s="192">
        <v>151</v>
      </c>
      <c r="M82" s="193"/>
      <c r="N82" s="175"/>
      <c r="O82" s="194">
        <v>9.9076999999999998E-2</v>
      </c>
      <c r="P82" s="195"/>
      <c r="Q82" s="196">
        <v>6.9541000000000006E-2</v>
      </c>
      <c r="R82" s="197"/>
      <c r="S82" s="194">
        <v>4.8162000000000003E-2</v>
      </c>
      <c r="T82" s="195"/>
      <c r="U82" s="196">
        <v>3.8399000000000003E-2</v>
      </c>
      <c r="V82" s="103"/>
      <c r="W82" s="135" t="s">
        <v>136</v>
      </c>
      <c r="X82" s="173"/>
      <c r="Y82" s="136" t="s">
        <v>136</v>
      </c>
    </row>
    <row r="83" spans="11:25" x14ac:dyDescent="0.25">
      <c r="K83" s="191" t="s">
        <v>453</v>
      </c>
      <c r="L83" s="192">
        <v>153</v>
      </c>
      <c r="M83" s="193"/>
      <c r="N83" s="175"/>
      <c r="O83" s="194">
        <v>2.0792000000000001E-2</v>
      </c>
      <c r="P83" s="198"/>
      <c r="Q83" s="196">
        <v>1.4593999999999999E-2</v>
      </c>
      <c r="R83" s="197"/>
      <c r="S83" s="194">
        <v>8.5240000000000003E-3</v>
      </c>
      <c r="T83" s="198"/>
      <c r="U83" s="196">
        <v>6.796E-3</v>
      </c>
      <c r="V83" s="103"/>
      <c r="W83" s="135" t="s">
        <v>136</v>
      </c>
      <c r="X83" s="173"/>
      <c r="Y83" s="136" t="s">
        <v>136</v>
      </c>
    </row>
    <row r="84" spans="11:25" x14ac:dyDescent="0.25">
      <c r="K84" s="191" t="s">
        <v>224</v>
      </c>
      <c r="L84" s="192">
        <v>154</v>
      </c>
      <c r="M84" s="193"/>
      <c r="N84" s="175"/>
      <c r="O84" s="194">
        <v>1.7354000000000001E-2</v>
      </c>
      <c r="P84" s="195"/>
      <c r="Q84" s="196">
        <v>1.2181000000000001E-2</v>
      </c>
      <c r="R84" s="195"/>
      <c r="S84" s="194">
        <v>4.7299999999999998E-3</v>
      </c>
      <c r="T84" s="195"/>
      <c r="U84" s="196">
        <v>3.771E-3</v>
      </c>
      <c r="V84" s="103"/>
      <c r="W84" s="135" t="s">
        <v>136</v>
      </c>
      <c r="X84" s="177"/>
      <c r="Y84" s="136" t="s">
        <v>136</v>
      </c>
    </row>
    <row r="85" spans="11:25" x14ac:dyDescent="0.25">
      <c r="K85" s="191" t="s">
        <v>225</v>
      </c>
      <c r="L85" s="192">
        <v>155</v>
      </c>
      <c r="M85" s="193"/>
      <c r="N85" s="175"/>
      <c r="O85" s="194">
        <v>4.2269999999999999E-3</v>
      </c>
      <c r="P85" s="195"/>
      <c r="Q85" s="196">
        <v>2.967E-3</v>
      </c>
      <c r="R85" s="197"/>
      <c r="S85" s="194">
        <v>1.158E-3</v>
      </c>
      <c r="T85" s="195"/>
      <c r="U85" s="196">
        <v>9.2299999999999999E-4</v>
      </c>
      <c r="V85" s="103"/>
      <c r="W85" s="135" t="s">
        <v>136</v>
      </c>
      <c r="X85" s="173"/>
      <c r="Y85" s="136" t="s">
        <v>136</v>
      </c>
    </row>
    <row r="86" spans="11:25" x14ac:dyDescent="0.25">
      <c r="K86" s="191" t="s">
        <v>226</v>
      </c>
      <c r="L86" s="192">
        <v>156</v>
      </c>
      <c r="M86" s="193"/>
      <c r="N86" s="175"/>
      <c r="O86" s="194">
        <v>1.449E-3</v>
      </c>
      <c r="P86" s="195"/>
      <c r="Q86" s="196">
        <v>1.0169999999999999E-3</v>
      </c>
      <c r="R86" s="197"/>
      <c r="S86" s="194">
        <v>5.0199999999999995E-4</v>
      </c>
      <c r="T86" s="195"/>
      <c r="U86" s="196">
        <v>4.0000000000000002E-4</v>
      </c>
      <c r="V86" s="103"/>
      <c r="W86" s="135" t="s">
        <v>136</v>
      </c>
      <c r="X86" s="173"/>
      <c r="Y86" s="136" t="s">
        <v>136</v>
      </c>
    </row>
    <row r="87" spans="11:25" x14ac:dyDescent="0.25">
      <c r="K87" s="191" t="s">
        <v>227</v>
      </c>
      <c r="L87" s="192">
        <v>157</v>
      </c>
      <c r="M87" s="193"/>
      <c r="N87" s="175"/>
      <c r="O87" s="194">
        <v>5.1700999999999997E-2</v>
      </c>
      <c r="P87" s="195"/>
      <c r="Q87" s="196">
        <v>3.6288000000000001E-2</v>
      </c>
      <c r="R87" s="197"/>
      <c r="S87" s="194">
        <v>1.1021E-2</v>
      </c>
      <c r="T87" s="195"/>
      <c r="U87" s="196">
        <v>8.7869999999999997E-3</v>
      </c>
      <c r="V87" s="103"/>
      <c r="W87" s="135" t="s">
        <v>136</v>
      </c>
      <c r="X87" s="173"/>
      <c r="Y87" s="136" t="s">
        <v>136</v>
      </c>
    </row>
    <row r="88" spans="11:25" x14ac:dyDescent="0.25">
      <c r="K88" s="191" t="s">
        <v>228</v>
      </c>
      <c r="L88" s="192">
        <v>158</v>
      </c>
      <c r="M88" s="193"/>
      <c r="N88" s="175"/>
      <c r="O88" s="194">
        <v>5.6999999999999998E-4</v>
      </c>
      <c r="P88" s="195"/>
      <c r="Q88" s="196">
        <v>4.0000000000000002E-4</v>
      </c>
      <c r="R88" s="197"/>
      <c r="S88" s="194">
        <v>5.0199999999999995E-4</v>
      </c>
      <c r="T88" s="195"/>
      <c r="U88" s="196">
        <v>4.0000000000000002E-4</v>
      </c>
      <c r="V88" s="103"/>
      <c r="W88" s="135" t="s">
        <v>136</v>
      </c>
      <c r="X88" s="173"/>
      <c r="Y88" s="136" t="s">
        <v>136</v>
      </c>
    </row>
    <row r="89" spans="11:25" x14ac:dyDescent="0.25">
      <c r="K89" s="191" t="s">
        <v>229</v>
      </c>
      <c r="L89" s="192">
        <v>164</v>
      </c>
      <c r="M89" s="193">
        <v>490</v>
      </c>
      <c r="N89" s="175"/>
      <c r="O89" s="194"/>
      <c r="P89" s="195"/>
      <c r="Q89" s="196" t="s">
        <v>2</v>
      </c>
      <c r="R89" s="195"/>
      <c r="S89" s="194"/>
      <c r="T89" s="195"/>
      <c r="U89" s="196" t="s">
        <v>2</v>
      </c>
      <c r="V89" s="103"/>
      <c r="W89" s="135" t="s">
        <v>136</v>
      </c>
      <c r="X89" s="173"/>
      <c r="Y89" s="136" t="s">
        <v>136</v>
      </c>
    </row>
    <row r="90" spans="11:25" x14ac:dyDescent="0.25">
      <c r="K90" s="191" t="s">
        <v>230</v>
      </c>
      <c r="L90" s="192">
        <v>165</v>
      </c>
      <c r="M90" s="193">
        <v>490</v>
      </c>
      <c r="N90" s="175"/>
      <c r="O90" s="194"/>
      <c r="P90" s="195"/>
      <c r="Q90" s="196" t="s">
        <v>2</v>
      </c>
      <c r="R90" s="197"/>
      <c r="S90" s="194"/>
      <c r="T90" s="195"/>
      <c r="U90" s="196" t="s">
        <v>2</v>
      </c>
      <c r="V90" s="103"/>
      <c r="W90" s="135" t="s">
        <v>136</v>
      </c>
      <c r="X90" s="177"/>
      <c r="Y90" s="136" t="s">
        <v>136</v>
      </c>
    </row>
    <row r="91" spans="11:25" x14ac:dyDescent="0.25">
      <c r="K91" s="191" t="s">
        <v>231</v>
      </c>
      <c r="L91" s="192">
        <v>179</v>
      </c>
      <c r="M91" s="193"/>
      <c r="N91" s="175"/>
      <c r="O91" s="194">
        <v>7.3899999999999997E-4</v>
      </c>
      <c r="P91" s="195"/>
      <c r="Q91" s="196">
        <v>5.1900000000000004E-4</v>
      </c>
      <c r="R91" s="197"/>
      <c r="S91" s="194">
        <v>5.0199999999999995E-4</v>
      </c>
      <c r="T91" s="195"/>
      <c r="U91" s="196">
        <v>4.0000000000000002E-4</v>
      </c>
      <c r="V91" s="103"/>
      <c r="W91" s="135" t="s">
        <v>136</v>
      </c>
      <c r="X91" s="173"/>
      <c r="Y91" s="136" t="s">
        <v>136</v>
      </c>
    </row>
    <row r="92" spans="11:25" x14ac:dyDescent="0.25">
      <c r="K92" s="191" t="s">
        <v>233</v>
      </c>
      <c r="L92" s="192">
        <v>181</v>
      </c>
      <c r="M92" s="193"/>
      <c r="N92" s="175"/>
      <c r="O92" s="194">
        <v>5.6999999999999998E-4</v>
      </c>
      <c r="P92" s="195"/>
      <c r="Q92" s="196">
        <v>4.0000000000000002E-4</v>
      </c>
      <c r="R92" s="197"/>
      <c r="S92" s="194">
        <v>5.0199999999999995E-4</v>
      </c>
      <c r="T92" s="195"/>
      <c r="U92" s="196">
        <v>4.0000000000000002E-4</v>
      </c>
      <c r="V92" s="103"/>
      <c r="W92" s="135" t="s">
        <v>136</v>
      </c>
      <c r="X92" s="173"/>
      <c r="Y92" s="136" t="s">
        <v>136</v>
      </c>
    </row>
    <row r="93" spans="11:25" x14ac:dyDescent="0.25">
      <c r="K93" s="191" t="s">
        <v>234</v>
      </c>
      <c r="L93" s="192">
        <v>182</v>
      </c>
      <c r="M93" s="193"/>
      <c r="N93" s="175"/>
      <c r="O93" s="194">
        <v>0.72420799999999996</v>
      </c>
      <c r="P93" s="195"/>
      <c r="Q93" s="196">
        <v>0.50831199999999999</v>
      </c>
      <c r="R93" s="197"/>
      <c r="S93" s="194">
        <v>0.12728200000000001</v>
      </c>
      <c r="T93" s="195"/>
      <c r="U93" s="196">
        <v>0.10148</v>
      </c>
      <c r="V93" s="103"/>
      <c r="W93" s="135" t="s">
        <v>136</v>
      </c>
      <c r="X93" s="173"/>
      <c r="Y93" s="136" t="s">
        <v>136</v>
      </c>
    </row>
    <row r="94" spans="11:25" x14ac:dyDescent="0.25">
      <c r="K94" s="191" t="s">
        <v>235</v>
      </c>
      <c r="L94" s="192">
        <v>183</v>
      </c>
      <c r="M94" s="193"/>
      <c r="N94" s="175"/>
      <c r="O94" s="194">
        <v>0.26346799999999998</v>
      </c>
      <c r="P94" s="195"/>
      <c r="Q94" s="196">
        <v>0.18492500000000001</v>
      </c>
      <c r="R94" s="197"/>
      <c r="S94" s="194">
        <v>6.6855999999999999E-2</v>
      </c>
      <c r="T94" s="195"/>
      <c r="U94" s="196">
        <v>5.3303000000000003E-2</v>
      </c>
      <c r="V94" s="103"/>
      <c r="W94" s="135">
        <v>5.0887000000000002E-2</v>
      </c>
      <c r="X94" s="173"/>
      <c r="Y94" s="136">
        <v>4.1776000000000001E-2</v>
      </c>
    </row>
    <row r="95" spans="11:25" x14ac:dyDescent="0.25">
      <c r="K95" s="191" t="s">
        <v>236</v>
      </c>
      <c r="L95" s="192">
        <v>184</v>
      </c>
      <c r="M95" s="193"/>
      <c r="N95" s="175"/>
      <c r="O95" s="194">
        <v>0.57821500000000003</v>
      </c>
      <c r="P95" s="195"/>
      <c r="Q95" s="196">
        <v>0.40584100000000001</v>
      </c>
      <c r="R95" s="197"/>
      <c r="S95" s="194">
        <v>0.42871900000000002</v>
      </c>
      <c r="T95" s="199"/>
      <c r="U95" s="196">
        <v>0.34181</v>
      </c>
      <c r="V95" s="103"/>
      <c r="W95" s="135">
        <v>0.316942</v>
      </c>
      <c r="X95" s="173"/>
      <c r="Y95" s="136">
        <v>0.26019900000000001</v>
      </c>
    </row>
    <row r="96" spans="11:25" x14ac:dyDescent="0.25">
      <c r="K96" s="191" t="s">
        <v>237</v>
      </c>
      <c r="L96" s="192">
        <v>185</v>
      </c>
      <c r="M96" s="193"/>
      <c r="N96" s="175"/>
      <c r="O96" s="194">
        <v>1.4903789999999999</v>
      </c>
      <c r="P96" s="195"/>
      <c r="Q96" s="196">
        <v>1.0460769999999999</v>
      </c>
      <c r="R96" s="195"/>
      <c r="S96" s="194">
        <v>0.98694300000000001</v>
      </c>
      <c r="T96" s="195"/>
      <c r="U96" s="196">
        <v>0.78687200000000002</v>
      </c>
      <c r="V96" s="103"/>
      <c r="W96" s="135">
        <v>0.91590700000000003</v>
      </c>
      <c r="X96" s="173"/>
      <c r="Y96" s="136">
        <v>0.75192800000000004</v>
      </c>
    </row>
    <row r="97" spans="11:25" x14ac:dyDescent="0.25">
      <c r="K97" s="191" t="s">
        <v>238</v>
      </c>
      <c r="L97" s="192">
        <v>186</v>
      </c>
      <c r="M97" s="193"/>
      <c r="N97" s="175"/>
      <c r="O97" s="194">
        <v>2.2984000000000001E-2</v>
      </c>
      <c r="P97" s="195"/>
      <c r="Q97" s="196">
        <v>1.6132000000000001E-2</v>
      </c>
      <c r="R97" s="197"/>
      <c r="S97" s="194">
        <v>5.0199999999999995E-4</v>
      </c>
      <c r="T97" s="195"/>
      <c r="U97" s="196">
        <v>4.0000000000000002E-4</v>
      </c>
      <c r="V97" s="103"/>
      <c r="W97" s="135" t="s">
        <v>136</v>
      </c>
      <c r="X97" s="173"/>
      <c r="Y97" s="136" t="s">
        <v>136</v>
      </c>
    </row>
    <row r="98" spans="11:25" x14ac:dyDescent="0.25">
      <c r="K98" s="191" t="s">
        <v>239</v>
      </c>
      <c r="L98" s="192">
        <v>189</v>
      </c>
      <c r="M98" s="193"/>
      <c r="N98" s="175"/>
      <c r="O98" s="194">
        <v>0.266399</v>
      </c>
      <c r="P98" s="195"/>
      <c r="Q98" s="196">
        <v>0.18698200000000001</v>
      </c>
      <c r="R98" s="197"/>
      <c r="S98" s="194">
        <v>6.0668E-2</v>
      </c>
      <c r="T98" s="195"/>
      <c r="U98" s="196">
        <v>4.8370000000000003E-2</v>
      </c>
      <c r="V98" s="103"/>
      <c r="W98" s="135" t="s">
        <v>136</v>
      </c>
      <c r="X98" s="173"/>
      <c r="Y98" s="136" t="s">
        <v>136</v>
      </c>
    </row>
    <row r="99" spans="11:25" x14ac:dyDescent="0.25">
      <c r="K99" s="191" t="s">
        <v>240</v>
      </c>
      <c r="L99" s="192">
        <v>191</v>
      </c>
      <c r="M99" s="193"/>
      <c r="N99" s="175"/>
      <c r="O99" s="194">
        <v>3.1248000000000001E-2</v>
      </c>
      <c r="P99" s="195"/>
      <c r="Q99" s="196">
        <v>2.1933000000000001E-2</v>
      </c>
      <c r="R99" s="197"/>
      <c r="S99" s="194">
        <v>5.0199999999999995E-4</v>
      </c>
      <c r="T99" s="195"/>
      <c r="U99" s="196">
        <v>4.0000000000000002E-4</v>
      </c>
      <c r="V99" s="103"/>
      <c r="W99" s="135" t="s">
        <v>136</v>
      </c>
      <c r="X99" s="173"/>
      <c r="Y99" s="136" t="s">
        <v>136</v>
      </c>
    </row>
    <row r="100" spans="11:25" x14ac:dyDescent="0.25">
      <c r="K100" s="191" t="s">
        <v>241</v>
      </c>
      <c r="L100" s="192">
        <v>192</v>
      </c>
      <c r="M100" s="193"/>
      <c r="N100" s="175"/>
      <c r="O100" s="194">
        <v>0.85683299999999996</v>
      </c>
      <c r="P100" s="195"/>
      <c r="Q100" s="196">
        <v>0.60140000000000005</v>
      </c>
      <c r="R100" s="197"/>
      <c r="S100" s="194">
        <v>0.30110799999999999</v>
      </c>
      <c r="T100" s="195"/>
      <c r="U100" s="196">
        <v>0.240068</v>
      </c>
      <c r="V100" s="103"/>
      <c r="W100" s="135">
        <v>0.25215599999999999</v>
      </c>
      <c r="X100" s="173"/>
      <c r="Y100" s="136">
        <v>0.207011</v>
      </c>
    </row>
    <row r="101" spans="11:25" x14ac:dyDescent="0.25">
      <c r="K101" s="191" t="s">
        <v>242</v>
      </c>
      <c r="L101" s="192">
        <v>193</v>
      </c>
      <c r="M101" s="193"/>
      <c r="N101" s="175"/>
      <c r="O101" s="194">
        <v>0.19794900000000001</v>
      </c>
      <c r="P101" s="195"/>
      <c r="Q101" s="196">
        <v>0.13893800000000001</v>
      </c>
      <c r="R101" s="197"/>
      <c r="S101" s="194">
        <v>5.5486000000000001E-2</v>
      </c>
      <c r="T101" s="195"/>
      <c r="U101" s="196">
        <v>4.4238E-2</v>
      </c>
      <c r="V101" s="103"/>
      <c r="W101" s="135" t="s">
        <v>136</v>
      </c>
      <c r="X101" s="177"/>
      <c r="Y101" s="136" t="s">
        <v>136</v>
      </c>
    </row>
    <row r="102" spans="11:25" x14ac:dyDescent="0.25">
      <c r="K102" s="191" t="s">
        <v>243</v>
      </c>
      <c r="L102" s="192">
        <v>194</v>
      </c>
      <c r="M102" s="193">
        <v>490</v>
      </c>
      <c r="N102" s="175"/>
      <c r="O102" s="194"/>
      <c r="P102" s="195"/>
      <c r="Q102" s="196" t="s">
        <v>2</v>
      </c>
      <c r="R102" s="197"/>
      <c r="S102" s="194"/>
      <c r="T102" s="195"/>
      <c r="U102" s="196" t="s">
        <v>2</v>
      </c>
      <c r="V102" s="103"/>
      <c r="W102" s="135"/>
      <c r="X102" s="173"/>
      <c r="Y102" s="136" t="s">
        <v>2</v>
      </c>
    </row>
    <row r="103" spans="11:25" x14ac:dyDescent="0.25">
      <c r="K103" s="191" t="s">
        <v>244</v>
      </c>
      <c r="L103" s="192">
        <v>195</v>
      </c>
      <c r="M103" s="193"/>
      <c r="N103" s="175"/>
      <c r="O103" s="194">
        <v>0.13828499999999999</v>
      </c>
      <c r="P103" s="195"/>
      <c r="Q103" s="196">
        <v>9.7059999999999994E-2</v>
      </c>
      <c r="R103" s="197"/>
      <c r="S103" s="194">
        <v>5.4219000000000003E-2</v>
      </c>
      <c r="T103" s="195"/>
      <c r="U103" s="196">
        <v>4.3228000000000003E-2</v>
      </c>
      <c r="V103" s="103"/>
      <c r="W103" s="135" t="s">
        <v>136</v>
      </c>
      <c r="X103" s="173"/>
      <c r="Y103" s="136" t="s">
        <v>136</v>
      </c>
    </row>
    <row r="104" spans="11:25" x14ac:dyDescent="0.25">
      <c r="K104" s="191" t="s">
        <v>245</v>
      </c>
      <c r="L104" s="192">
        <v>196</v>
      </c>
      <c r="M104" s="193"/>
      <c r="N104" s="175"/>
      <c r="O104" s="194">
        <v>5.6999999999999998E-4</v>
      </c>
      <c r="P104" s="195"/>
      <c r="Q104" s="196">
        <v>4.0000000000000002E-4</v>
      </c>
      <c r="R104" s="197"/>
      <c r="S104" s="194">
        <v>5.0199999999999995E-4</v>
      </c>
      <c r="T104" s="195"/>
      <c r="U104" s="196">
        <v>4.0000000000000002E-4</v>
      </c>
      <c r="V104" s="103"/>
      <c r="W104" s="135" t="s">
        <v>136</v>
      </c>
      <c r="X104" s="173"/>
      <c r="Y104" s="136" t="s">
        <v>136</v>
      </c>
    </row>
    <row r="105" spans="11:25" x14ac:dyDescent="0.25">
      <c r="K105" s="191" t="s">
        <v>246</v>
      </c>
      <c r="L105" s="192">
        <v>199</v>
      </c>
      <c r="M105" s="193"/>
      <c r="N105" s="175"/>
      <c r="O105" s="194">
        <v>3.163E-3</v>
      </c>
      <c r="P105" s="195"/>
      <c r="Q105" s="196">
        <v>2.2200000000000002E-3</v>
      </c>
      <c r="R105" s="197"/>
      <c r="S105" s="194">
        <v>5.0199999999999995E-4</v>
      </c>
      <c r="T105" s="195"/>
      <c r="U105" s="196">
        <v>4.0000000000000002E-4</v>
      </c>
      <c r="V105" s="103"/>
      <c r="W105" s="135" t="s">
        <v>136</v>
      </c>
      <c r="X105" s="173"/>
      <c r="Y105" s="136" t="s">
        <v>136</v>
      </c>
    </row>
    <row r="106" spans="11:25" x14ac:dyDescent="0.25">
      <c r="K106" s="191" t="s">
        <v>247</v>
      </c>
      <c r="L106" s="192">
        <v>204</v>
      </c>
      <c r="M106" s="193">
        <v>490</v>
      </c>
      <c r="N106" s="175"/>
      <c r="O106" s="194"/>
      <c r="P106" s="195"/>
      <c r="Q106" s="196" t="s">
        <v>2</v>
      </c>
      <c r="R106" s="195"/>
      <c r="S106" s="194"/>
      <c r="T106" s="195"/>
      <c r="U106" s="196" t="s">
        <v>2</v>
      </c>
      <c r="V106" s="103"/>
      <c r="W106" s="135" t="s">
        <v>136</v>
      </c>
      <c r="X106" s="173"/>
      <c r="Y106" s="136" t="s">
        <v>136</v>
      </c>
    </row>
    <row r="107" spans="11:25" x14ac:dyDescent="0.25">
      <c r="K107" s="191" t="s">
        <v>248</v>
      </c>
      <c r="L107" s="192">
        <v>209</v>
      </c>
      <c r="M107" s="193"/>
      <c r="N107" s="175"/>
      <c r="O107" s="194">
        <v>3.5048000000000003E-2</v>
      </c>
      <c r="P107" s="195"/>
      <c r="Q107" s="196">
        <v>2.46E-2</v>
      </c>
      <c r="R107" s="197"/>
      <c r="S107" s="194">
        <v>3.0849000000000001E-2</v>
      </c>
      <c r="T107" s="195"/>
      <c r="U107" s="196">
        <v>2.4594999999999999E-2</v>
      </c>
      <c r="V107" s="103"/>
      <c r="W107" s="135" t="s">
        <v>136</v>
      </c>
      <c r="X107" s="173"/>
      <c r="Y107" s="136" t="s">
        <v>136</v>
      </c>
    </row>
    <row r="108" spans="11:25" x14ac:dyDescent="0.25">
      <c r="K108" s="191" t="s">
        <v>249</v>
      </c>
      <c r="L108" s="192">
        <v>211</v>
      </c>
      <c r="M108" s="193"/>
      <c r="N108" s="175"/>
      <c r="O108" s="194">
        <v>2.849E-3</v>
      </c>
      <c r="P108" s="195"/>
      <c r="Q108" s="196">
        <v>2E-3</v>
      </c>
      <c r="R108" s="197"/>
      <c r="S108" s="194">
        <v>2.5079999999999998E-3</v>
      </c>
      <c r="T108" s="195"/>
      <c r="U108" s="196">
        <v>2E-3</v>
      </c>
      <c r="V108" s="103"/>
      <c r="W108" s="135" t="s">
        <v>136</v>
      </c>
      <c r="X108" s="173"/>
      <c r="Y108" s="136" t="s">
        <v>136</v>
      </c>
    </row>
    <row r="109" spans="11:25" x14ac:dyDescent="0.25">
      <c r="K109" s="191" t="s">
        <v>250</v>
      </c>
      <c r="L109" s="192">
        <v>212</v>
      </c>
      <c r="M109" s="193"/>
      <c r="N109" s="175"/>
      <c r="O109" s="194">
        <v>3.7039999999999998E-3</v>
      </c>
      <c r="P109" s="195"/>
      <c r="Q109" s="196">
        <v>2.5999999999999999E-3</v>
      </c>
      <c r="R109" s="197"/>
      <c r="S109" s="194">
        <v>3.2599999999999999E-3</v>
      </c>
      <c r="T109" s="195"/>
      <c r="U109" s="196">
        <v>2.5990000000000002E-3</v>
      </c>
      <c r="V109" s="103"/>
      <c r="W109" s="135" t="s">
        <v>136</v>
      </c>
      <c r="X109" s="173"/>
      <c r="Y109" s="136" t="s">
        <v>136</v>
      </c>
    </row>
    <row r="110" spans="11:25" x14ac:dyDescent="0.25">
      <c r="K110" s="191" t="s">
        <v>251</v>
      </c>
      <c r="L110" s="192">
        <v>214</v>
      </c>
      <c r="M110" s="193"/>
      <c r="N110" s="175"/>
      <c r="O110" s="194">
        <v>7.8359999999999992E-3</v>
      </c>
      <c r="P110" s="195"/>
      <c r="Q110" s="196">
        <v>5.4999999999999997E-3</v>
      </c>
      <c r="R110" s="197"/>
      <c r="S110" s="194">
        <v>6.8970000000000004E-3</v>
      </c>
      <c r="T110" s="195"/>
      <c r="U110" s="196">
        <v>5.4990000000000004E-3</v>
      </c>
      <c r="V110" s="103"/>
      <c r="W110" s="135" t="s">
        <v>136</v>
      </c>
      <c r="X110" s="173"/>
      <c r="Y110" s="136" t="s">
        <v>136</v>
      </c>
    </row>
    <row r="111" spans="11:25" x14ac:dyDescent="0.25">
      <c r="K111" s="191" t="s">
        <v>252</v>
      </c>
      <c r="L111" s="192">
        <v>227</v>
      </c>
      <c r="M111" s="193"/>
      <c r="N111" s="175"/>
      <c r="O111" s="194">
        <v>1.4250000000000001E-3</v>
      </c>
      <c r="P111" s="195"/>
      <c r="Q111" s="196">
        <v>1E-3</v>
      </c>
      <c r="R111" s="197"/>
      <c r="S111" s="194">
        <v>1.2539999999999999E-3</v>
      </c>
      <c r="T111" s="195"/>
      <c r="U111" s="196">
        <v>1E-3</v>
      </c>
      <c r="V111" s="103"/>
      <c r="W111" s="135" t="s">
        <v>136</v>
      </c>
      <c r="X111" s="177"/>
      <c r="Y111" s="136" t="s">
        <v>136</v>
      </c>
    </row>
    <row r="112" spans="11:25" x14ac:dyDescent="0.25">
      <c r="K112" s="191" t="s">
        <v>253</v>
      </c>
      <c r="L112" s="192">
        <v>232</v>
      </c>
      <c r="M112" s="193"/>
      <c r="N112" s="175"/>
      <c r="O112" s="194">
        <v>5.9000000000000003E-4</v>
      </c>
      <c r="P112" s="195"/>
      <c r="Q112" s="196">
        <v>4.1399999999999998E-4</v>
      </c>
      <c r="R112" s="197"/>
      <c r="S112" s="194">
        <v>5.0199999999999995E-4</v>
      </c>
      <c r="T112" s="195"/>
      <c r="U112" s="196">
        <v>4.0000000000000002E-4</v>
      </c>
      <c r="V112" s="103"/>
      <c r="W112" s="135" t="s">
        <v>136</v>
      </c>
      <c r="X112" s="173"/>
      <c r="Y112" s="136" t="s">
        <v>136</v>
      </c>
    </row>
    <row r="113" spans="11:25" x14ac:dyDescent="0.25">
      <c r="K113" s="191" t="s">
        <v>254</v>
      </c>
      <c r="L113" s="192">
        <v>250</v>
      </c>
      <c r="M113" s="193"/>
      <c r="N113" s="175"/>
      <c r="O113" s="194">
        <v>1.2252000000000001E-2</v>
      </c>
      <c r="P113" s="195"/>
      <c r="Q113" s="196">
        <v>8.6E-3</v>
      </c>
      <c r="R113" s="197"/>
      <c r="S113" s="194">
        <v>1.0784999999999999E-2</v>
      </c>
      <c r="T113" s="195"/>
      <c r="U113" s="196">
        <v>8.5990000000000007E-3</v>
      </c>
      <c r="V113" s="103"/>
      <c r="W113" s="135" t="s">
        <v>136</v>
      </c>
      <c r="X113" s="173"/>
      <c r="Y113" s="136" t="s">
        <v>136</v>
      </c>
    </row>
    <row r="114" spans="11:25" x14ac:dyDescent="0.25">
      <c r="K114" s="191" t="s">
        <v>255</v>
      </c>
      <c r="L114" s="192">
        <v>254</v>
      </c>
      <c r="M114" s="193"/>
      <c r="N114" s="175"/>
      <c r="O114" s="194">
        <v>1.0115000000000001E-2</v>
      </c>
      <c r="P114" s="195"/>
      <c r="Q114" s="196">
        <v>7.1000000000000004E-3</v>
      </c>
      <c r="R114" s="197"/>
      <c r="S114" s="194">
        <v>8.9040000000000005E-3</v>
      </c>
      <c r="T114" s="195"/>
      <c r="U114" s="196">
        <v>7.0990000000000003E-3</v>
      </c>
      <c r="V114" s="103"/>
      <c r="W114" s="135" t="s">
        <v>136</v>
      </c>
      <c r="X114" s="173"/>
      <c r="Y114" s="136" t="s">
        <v>136</v>
      </c>
    </row>
    <row r="115" spans="11:25" x14ac:dyDescent="0.25">
      <c r="K115" s="191" t="s">
        <v>256</v>
      </c>
      <c r="L115" s="192">
        <v>256</v>
      </c>
      <c r="M115" s="193"/>
      <c r="N115" s="175"/>
      <c r="O115" s="194">
        <v>3.9787000000000003E-2</v>
      </c>
      <c r="P115" s="195"/>
      <c r="Q115" s="196">
        <v>2.7925999999999999E-2</v>
      </c>
      <c r="R115" s="197"/>
      <c r="S115" s="194">
        <v>3.3509999999999998E-3</v>
      </c>
      <c r="T115" s="195"/>
      <c r="U115" s="196">
        <v>2.6719999999999999E-3</v>
      </c>
      <c r="V115" s="103"/>
      <c r="W115" s="135" t="s">
        <v>136</v>
      </c>
      <c r="X115" s="173"/>
      <c r="Y115" s="136" t="s">
        <v>136</v>
      </c>
    </row>
    <row r="116" spans="11:25" x14ac:dyDescent="0.25">
      <c r="K116" s="191" t="s">
        <v>257</v>
      </c>
      <c r="L116" s="192">
        <v>262</v>
      </c>
      <c r="M116" s="193"/>
      <c r="N116" s="175"/>
      <c r="O116" s="194">
        <v>3.6186999999999997E-2</v>
      </c>
      <c r="P116" s="195"/>
      <c r="Q116" s="196">
        <v>2.5399000000000001E-2</v>
      </c>
      <c r="R116" s="197"/>
      <c r="S116" s="194">
        <v>3.1851999999999998E-2</v>
      </c>
      <c r="T116" s="195"/>
      <c r="U116" s="196">
        <v>2.5395000000000001E-2</v>
      </c>
      <c r="V116" s="103"/>
      <c r="W116" s="135" t="s">
        <v>136</v>
      </c>
      <c r="X116" s="173"/>
      <c r="Y116" s="136" t="s">
        <v>136</v>
      </c>
    </row>
    <row r="117" spans="11:25" x14ac:dyDescent="0.25">
      <c r="K117" s="191" t="s">
        <v>139</v>
      </c>
      <c r="L117" s="192">
        <v>263</v>
      </c>
      <c r="M117" s="193"/>
      <c r="N117" s="175"/>
      <c r="O117" s="194">
        <v>3.7039999999999998E-3</v>
      </c>
      <c r="P117" s="195"/>
      <c r="Q117" s="196">
        <v>2.5999999999999999E-3</v>
      </c>
      <c r="R117" s="197"/>
      <c r="S117" s="194">
        <v>3.2599999999999999E-3</v>
      </c>
      <c r="T117" s="195"/>
      <c r="U117" s="196">
        <v>2.5990000000000002E-3</v>
      </c>
      <c r="V117" s="103"/>
      <c r="W117" s="135" t="s">
        <v>136</v>
      </c>
      <c r="X117" s="173"/>
      <c r="Y117" s="136" t="s">
        <v>136</v>
      </c>
    </row>
    <row r="118" spans="11:25" x14ac:dyDescent="0.25">
      <c r="K118" s="191" t="s">
        <v>258</v>
      </c>
      <c r="L118" s="192">
        <v>269</v>
      </c>
      <c r="M118" s="193"/>
      <c r="N118" s="175"/>
      <c r="O118" s="194">
        <v>1.7961999999999999E-2</v>
      </c>
      <c r="P118" s="195"/>
      <c r="Q118" s="196">
        <v>1.2607E-2</v>
      </c>
      <c r="R118" s="197"/>
      <c r="S118" s="194">
        <v>1.5810000000000001E-2</v>
      </c>
      <c r="T118" s="195"/>
      <c r="U118" s="196">
        <v>1.2605E-2</v>
      </c>
      <c r="V118" s="103"/>
      <c r="W118" s="135" t="s">
        <v>136</v>
      </c>
      <c r="X118" s="173"/>
      <c r="Y118" s="136" t="s">
        <v>136</v>
      </c>
    </row>
    <row r="119" spans="11:25" x14ac:dyDescent="0.25">
      <c r="K119" s="191" t="s">
        <v>259</v>
      </c>
      <c r="L119" s="192">
        <v>270</v>
      </c>
      <c r="M119" s="193"/>
      <c r="N119" s="175"/>
      <c r="O119" s="194">
        <v>3.1340000000000001E-3</v>
      </c>
      <c r="P119" s="195"/>
      <c r="Q119" s="196">
        <v>2.2000000000000001E-3</v>
      </c>
      <c r="R119" s="197"/>
      <c r="S119" s="194">
        <v>2.7590000000000002E-3</v>
      </c>
      <c r="T119" s="195"/>
      <c r="U119" s="196">
        <v>2.2000000000000001E-3</v>
      </c>
      <c r="V119" s="103"/>
      <c r="W119" s="135" t="s">
        <v>136</v>
      </c>
      <c r="X119" s="173"/>
      <c r="Y119" s="136" t="s">
        <v>136</v>
      </c>
    </row>
    <row r="120" spans="11:25" x14ac:dyDescent="0.25">
      <c r="K120" s="191" t="s">
        <v>651</v>
      </c>
      <c r="L120" s="192">
        <v>277</v>
      </c>
      <c r="M120" s="193"/>
      <c r="N120" s="175"/>
      <c r="O120" s="194">
        <v>5.6999999999999998E-4</v>
      </c>
      <c r="P120" s="195"/>
      <c r="Q120" s="196">
        <v>4.0000000000000002E-4</v>
      </c>
      <c r="R120" s="197"/>
      <c r="S120" s="194">
        <v>5.0199999999999995E-4</v>
      </c>
      <c r="T120" s="195"/>
      <c r="U120" s="196">
        <v>4.0000000000000002E-4</v>
      </c>
      <c r="V120" s="103"/>
      <c r="W120" s="135" t="s">
        <v>136</v>
      </c>
      <c r="X120" s="173"/>
      <c r="Y120" s="136" t="s">
        <v>136</v>
      </c>
    </row>
    <row r="121" spans="11:25" x14ac:dyDescent="0.25">
      <c r="K121" s="191" t="s">
        <v>260</v>
      </c>
      <c r="L121" s="192">
        <v>280</v>
      </c>
      <c r="M121" s="193"/>
      <c r="N121" s="175"/>
      <c r="O121" s="194">
        <v>6.5539999999999999E-3</v>
      </c>
      <c r="P121" s="195"/>
      <c r="Q121" s="196">
        <v>4.5999999999999999E-3</v>
      </c>
      <c r="R121" s="197"/>
      <c r="S121" s="194">
        <v>5.7689999999999998E-3</v>
      </c>
      <c r="T121" s="195"/>
      <c r="U121" s="196">
        <v>4.5999999999999999E-3</v>
      </c>
      <c r="V121" s="103"/>
      <c r="W121" s="135" t="s">
        <v>136</v>
      </c>
      <c r="X121" s="173"/>
      <c r="Y121" s="136" t="s">
        <v>136</v>
      </c>
    </row>
    <row r="122" spans="11:25" x14ac:dyDescent="0.25">
      <c r="K122" s="191" t="s">
        <v>261</v>
      </c>
      <c r="L122" s="192">
        <v>290</v>
      </c>
      <c r="M122" s="193"/>
      <c r="N122" s="175"/>
      <c r="O122" s="194">
        <v>1.4250000000000001E-3</v>
      </c>
      <c r="P122" s="195"/>
      <c r="Q122" s="196">
        <v>1E-3</v>
      </c>
      <c r="R122" s="197"/>
      <c r="S122" s="194">
        <v>1.2539999999999999E-3</v>
      </c>
      <c r="T122" s="195"/>
      <c r="U122" s="196">
        <v>1E-3</v>
      </c>
      <c r="V122" s="103"/>
      <c r="W122" s="135" t="s">
        <v>136</v>
      </c>
      <c r="X122" s="173"/>
      <c r="Y122" s="136" t="s">
        <v>136</v>
      </c>
    </row>
    <row r="123" spans="11:25" x14ac:dyDescent="0.25">
      <c r="K123" s="191" t="s">
        <v>262</v>
      </c>
      <c r="L123" s="192">
        <v>307</v>
      </c>
      <c r="M123" s="193"/>
      <c r="N123" s="175"/>
      <c r="O123" s="194">
        <v>4.7726999999999999E-2</v>
      </c>
      <c r="P123" s="195"/>
      <c r="Q123" s="196">
        <v>3.3499000000000001E-2</v>
      </c>
      <c r="R123" s="197"/>
      <c r="S123" s="194">
        <v>4.2009999999999999E-2</v>
      </c>
      <c r="T123" s="195"/>
      <c r="U123" s="196">
        <v>3.3494000000000003E-2</v>
      </c>
      <c r="V123" s="103"/>
      <c r="W123" s="135" t="s">
        <v>136</v>
      </c>
      <c r="X123" s="173"/>
      <c r="Y123" s="136" t="s">
        <v>136</v>
      </c>
    </row>
    <row r="124" spans="11:25" x14ac:dyDescent="0.25">
      <c r="K124" s="191" t="s">
        <v>263</v>
      </c>
      <c r="L124" s="192">
        <v>310</v>
      </c>
      <c r="M124" s="193"/>
      <c r="N124" s="175"/>
      <c r="O124" s="194">
        <v>5.6999999999999998E-4</v>
      </c>
      <c r="P124" s="195"/>
      <c r="Q124" s="196">
        <v>4.0000000000000002E-4</v>
      </c>
      <c r="R124" s="197"/>
      <c r="S124" s="194">
        <v>5.0199999999999995E-4</v>
      </c>
      <c r="T124" s="195"/>
      <c r="U124" s="196">
        <v>4.0000000000000002E-4</v>
      </c>
      <c r="V124" s="103"/>
      <c r="W124" s="135" t="s">
        <v>136</v>
      </c>
      <c r="X124" s="177"/>
      <c r="Y124" s="136" t="s">
        <v>136</v>
      </c>
    </row>
    <row r="125" spans="11:25" x14ac:dyDescent="0.25">
      <c r="K125" s="191" t="s">
        <v>264</v>
      </c>
      <c r="L125" s="192">
        <v>319</v>
      </c>
      <c r="M125" s="193"/>
      <c r="N125" s="175"/>
      <c r="O125" s="194">
        <v>6.2690000000000003E-3</v>
      </c>
      <c r="P125" s="195"/>
      <c r="Q125" s="196">
        <v>4.4000000000000003E-3</v>
      </c>
      <c r="R125" s="195"/>
      <c r="S125" s="194">
        <v>5.5180000000000003E-3</v>
      </c>
      <c r="T125" s="195"/>
      <c r="U125" s="196">
        <v>4.3990000000000001E-3</v>
      </c>
      <c r="V125" s="103"/>
      <c r="W125" s="135" t="s">
        <v>136</v>
      </c>
      <c r="X125" s="173"/>
      <c r="Y125" s="136" t="s">
        <v>136</v>
      </c>
    </row>
    <row r="126" spans="11:25" x14ac:dyDescent="0.25">
      <c r="K126" s="191" t="s">
        <v>265</v>
      </c>
      <c r="L126" s="192">
        <v>332</v>
      </c>
      <c r="M126" s="193"/>
      <c r="N126" s="175"/>
      <c r="O126" s="194">
        <v>1.4250000000000001E-3</v>
      </c>
      <c r="P126" s="195"/>
      <c r="Q126" s="196">
        <v>1E-3</v>
      </c>
      <c r="R126" s="195"/>
      <c r="S126" s="194">
        <v>1.2539999999999999E-3</v>
      </c>
      <c r="T126" s="195"/>
      <c r="U126" s="196">
        <v>1E-3</v>
      </c>
      <c r="V126" s="103"/>
      <c r="W126" s="135" t="s">
        <v>136</v>
      </c>
      <c r="X126" s="173"/>
      <c r="Y126" s="136" t="s">
        <v>136</v>
      </c>
    </row>
    <row r="127" spans="11:25" x14ac:dyDescent="0.25">
      <c r="K127" s="191" t="s">
        <v>266</v>
      </c>
      <c r="L127" s="192">
        <v>344</v>
      </c>
      <c r="M127" s="193"/>
      <c r="N127" s="175"/>
      <c r="O127" s="194">
        <v>5.6999999999999998E-4</v>
      </c>
      <c r="P127" s="195"/>
      <c r="Q127" s="196">
        <v>4.0000000000000002E-4</v>
      </c>
      <c r="R127" s="197"/>
      <c r="S127" s="194">
        <v>6.4510000000000001E-3</v>
      </c>
      <c r="T127" s="199"/>
      <c r="U127" s="196">
        <v>5.143E-3</v>
      </c>
      <c r="V127" s="103"/>
      <c r="W127" s="135" t="s">
        <v>136</v>
      </c>
      <c r="X127" s="173"/>
      <c r="Y127" s="136" t="s">
        <v>136</v>
      </c>
    </row>
    <row r="128" spans="11:25" x14ac:dyDescent="0.25">
      <c r="K128" s="191" t="s">
        <v>267</v>
      </c>
      <c r="L128" s="192">
        <v>347</v>
      </c>
      <c r="M128" s="193"/>
      <c r="N128" s="175"/>
      <c r="O128" s="194">
        <v>5.6999999999999998E-4</v>
      </c>
      <c r="P128" s="195"/>
      <c r="Q128" s="196">
        <v>4.0000000000000002E-4</v>
      </c>
      <c r="R128" s="195"/>
      <c r="S128" s="194">
        <v>5.0199999999999995E-4</v>
      </c>
      <c r="T128" s="195"/>
      <c r="U128" s="196">
        <v>4.0000000000000002E-4</v>
      </c>
      <c r="V128" s="103"/>
      <c r="W128" s="135" t="s">
        <v>136</v>
      </c>
      <c r="X128" s="177"/>
      <c r="Y128" s="136" t="s">
        <v>136</v>
      </c>
    </row>
    <row r="129" spans="11:25" x14ac:dyDescent="0.25">
      <c r="K129" s="191" t="s">
        <v>268</v>
      </c>
      <c r="L129" s="192">
        <v>353</v>
      </c>
      <c r="M129" s="193"/>
      <c r="N129" s="175"/>
      <c r="O129" s="194">
        <v>1.8769000000000001E-2</v>
      </c>
      <c r="P129" s="195"/>
      <c r="Q129" s="196">
        <v>1.3174E-2</v>
      </c>
      <c r="R129" s="197"/>
      <c r="S129" s="194">
        <v>1.0501999999999999E-2</v>
      </c>
      <c r="T129" s="199"/>
      <c r="U129" s="196">
        <v>8.3730000000000002E-3</v>
      </c>
      <c r="V129" s="103"/>
      <c r="W129" s="135">
        <v>8.6890000000000005E-3</v>
      </c>
      <c r="X129" s="173"/>
      <c r="Y129" s="136">
        <v>7.1329999999999996E-3</v>
      </c>
    </row>
    <row r="130" spans="11:25" x14ac:dyDescent="0.25">
      <c r="K130" s="191" t="s">
        <v>269</v>
      </c>
      <c r="L130" s="192">
        <v>354</v>
      </c>
      <c r="M130" s="193"/>
      <c r="N130" s="175"/>
      <c r="O130" s="194">
        <v>1.828E-3</v>
      </c>
      <c r="P130" s="195"/>
      <c r="Q130" s="196">
        <v>1.2830000000000001E-3</v>
      </c>
      <c r="R130" s="197"/>
      <c r="S130" s="194">
        <v>5.0199999999999995E-4</v>
      </c>
      <c r="T130" s="199"/>
      <c r="U130" s="196">
        <v>4.0000000000000002E-4</v>
      </c>
      <c r="V130" s="103"/>
      <c r="W130" s="135" t="s">
        <v>136</v>
      </c>
      <c r="X130" s="173"/>
      <c r="Y130" s="136" t="s">
        <v>136</v>
      </c>
    </row>
    <row r="131" spans="11:25" x14ac:dyDescent="0.25">
      <c r="K131" s="191" t="s">
        <v>142</v>
      </c>
      <c r="L131" s="192">
        <v>360</v>
      </c>
      <c r="M131" s="193"/>
      <c r="N131" s="175"/>
      <c r="O131" s="194">
        <v>2.6672999999999999E-2</v>
      </c>
      <c r="P131" s="195"/>
      <c r="Q131" s="196">
        <v>1.8721000000000002E-2</v>
      </c>
      <c r="R131" s="195"/>
      <c r="S131" s="194">
        <v>1.5436E-2</v>
      </c>
      <c r="T131" s="195"/>
      <c r="U131" s="196">
        <v>1.2307E-2</v>
      </c>
      <c r="V131" s="103"/>
      <c r="W131" s="135" t="s">
        <v>136</v>
      </c>
      <c r="X131" s="173"/>
      <c r="Y131" s="136" t="s">
        <v>136</v>
      </c>
    </row>
    <row r="132" spans="11:25" x14ac:dyDescent="0.25">
      <c r="K132" s="191" t="s">
        <v>270</v>
      </c>
      <c r="L132" s="192">
        <v>361</v>
      </c>
      <c r="M132" s="193"/>
      <c r="N132" s="175"/>
      <c r="O132" s="194">
        <v>5.6999999999999998E-4</v>
      </c>
      <c r="P132" s="195"/>
      <c r="Q132" s="196">
        <v>4.0000000000000002E-4</v>
      </c>
      <c r="R132" s="197"/>
      <c r="S132" s="194">
        <v>5.0199999999999995E-4</v>
      </c>
      <c r="T132" s="195"/>
      <c r="U132" s="196">
        <v>4.0000000000000002E-4</v>
      </c>
      <c r="V132" s="103"/>
      <c r="W132" s="135" t="s">
        <v>136</v>
      </c>
      <c r="X132" s="173"/>
      <c r="Y132" s="136" t="s">
        <v>136</v>
      </c>
    </row>
    <row r="133" spans="11:25" x14ac:dyDescent="0.25">
      <c r="K133" s="191" t="s">
        <v>271</v>
      </c>
      <c r="L133" s="192">
        <v>422</v>
      </c>
      <c r="M133" s="193"/>
      <c r="N133" s="175"/>
      <c r="O133" s="194">
        <v>0.17067099999999999</v>
      </c>
      <c r="P133" s="195"/>
      <c r="Q133" s="196">
        <v>0.119792</v>
      </c>
      <c r="R133" s="195"/>
      <c r="S133" s="194">
        <v>0.107615</v>
      </c>
      <c r="T133" s="195"/>
      <c r="U133" s="196">
        <v>8.5800000000000001E-2</v>
      </c>
      <c r="V133" s="103"/>
      <c r="W133" s="135">
        <v>0.107558</v>
      </c>
      <c r="X133" s="173"/>
      <c r="Y133" s="136">
        <v>8.8301000000000004E-2</v>
      </c>
    </row>
    <row r="134" spans="11:25" x14ac:dyDescent="0.25">
      <c r="K134" s="191" t="s">
        <v>272</v>
      </c>
      <c r="L134" s="192">
        <v>423</v>
      </c>
      <c r="M134" s="193"/>
      <c r="N134" s="175"/>
      <c r="O134" s="194">
        <v>1.3644E-2</v>
      </c>
      <c r="P134" s="195"/>
      <c r="Q134" s="196">
        <v>9.5770000000000004E-3</v>
      </c>
      <c r="R134" s="195"/>
      <c r="S134" s="194">
        <v>6.5770000000000004E-3</v>
      </c>
      <c r="T134" s="195"/>
      <c r="U134" s="196">
        <v>5.2440000000000004E-3</v>
      </c>
      <c r="V134" s="103"/>
      <c r="W134" s="135">
        <v>8.6800000000000002E-3</v>
      </c>
      <c r="X134" s="173"/>
      <c r="Y134" s="136">
        <v>7.1260000000000004E-3</v>
      </c>
    </row>
    <row r="135" spans="11:25" x14ac:dyDescent="0.25">
      <c r="K135" s="191" t="s">
        <v>273</v>
      </c>
      <c r="L135" s="192">
        <v>424</v>
      </c>
      <c r="M135" s="193"/>
      <c r="N135" s="175"/>
      <c r="O135" s="194">
        <v>0.55305199999999999</v>
      </c>
      <c r="P135" s="195"/>
      <c r="Q135" s="196">
        <v>0.38818000000000003</v>
      </c>
      <c r="R135" s="197"/>
      <c r="S135" s="194">
        <v>0.40651100000000001</v>
      </c>
      <c r="T135" s="195"/>
      <c r="U135" s="196">
        <v>0.324104</v>
      </c>
      <c r="V135" s="103"/>
      <c r="W135" s="135">
        <v>0.41322999999999999</v>
      </c>
      <c r="X135" s="173"/>
      <c r="Y135" s="136">
        <v>0.33924799999999999</v>
      </c>
    </row>
    <row r="136" spans="11:25" x14ac:dyDescent="0.25">
      <c r="K136" s="191" t="s">
        <v>274</v>
      </c>
      <c r="L136" s="192">
        <v>490</v>
      </c>
      <c r="M136" s="193"/>
      <c r="N136" s="175"/>
      <c r="O136" s="194">
        <v>1.5098670000000001</v>
      </c>
      <c r="P136" s="198"/>
      <c r="Q136" s="196">
        <v>1.0597559999999999</v>
      </c>
      <c r="R136" s="197"/>
      <c r="S136" s="194">
        <v>0.91994299999999996</v>
      </c>
      <c r="T136" s="200"/>
      <c r="U136" s="196">
        <v>0.73345499999999997</v>
      </c>
      <c r="V136" s="103"/>
      <c r="W136" s="135">
        <v>8.8918999999999998E-2</v>
      </c>
      <c r="X136" s="173"/>
      <c r="Y136" s="136">
        <v>7.2998999999999994E-2</v>
      </c>
    </row>
    <row r="137" spans="11:25" x14ac:dyDescent="0.25">
      <c r="K137" s="191" t="s">
        <v>275</v>
      </c>
      <c r="L137" s="192">
        <v>500</v>
      </c>
      <c r="M137" s="193"/>
      <c r="N137" s="175"/>
      <c r="O137" s="194">
        <v>12.400759000000001</v>
      </c>
      <c r="P137" s="195"/>
      <c r="Q137" s="196">
        <v>8.7039279999999994</v>
      </c>
      <c r="R137" s="197"/>
      <c r="S137" s="194">
        <v>7.1557149999999998</v>
      </c>
      <c r="T137" s="195"/>
      <c r="U137" s="196">
        <v>5.7051270000000001</v>
      </c>
      <c r="V137" s="103"/>
      <c r="W137" s="135">
        <v>7.3364599999999998</v>
      </c>
      <c r="X137" s="173"/>
      <c r="Y137" s="136">
        <v>6.022983</v>
      </c>
    </row>
    <row r="138" spans="11:25" x14ac:dyDescent="0.25">
      <c r="K138" s="191" t="s">
        <v>276</v>
      </c>
      <c r="L138" s="192">
        <v>568</v>
      </c>
      <c r="M138" s="193"/>
      <c r="N138" s="175"/>
      <c r="O138" s="194">
        <v>0.40558899999999998</v>
      </c>
      <c r="P138" s="195"/>
      <c r="Q138" s="196">
        <v>0.28467799999999999</v>
      </c>
      <c r="R138" s="197"/>
      <c r="S138" s="194">
        <v>0.24587300000000001</v>
      </c>
      <c r="T138" s="195"/>
      <c r="U138" s="196">
        <v>0.19603000000000001</v>
      </c>
      <c r="V138" s="103"/>
      <c r="W138" s="135">
        <v>0.25447700000000001</v>
      </c>
      <c r="X138" s="173"/>
      <c r="Y138" s="136">
        <v>0.20891699999999999</v>
      </c>
    </row>
    <row r="139" spans="11:25" x14ac:dyDescent="0.25">
      <c r="K139" s="191" t="s">
        <v>454</v>
      </c>
      <c r="L139" s="192">
        <v>702</v>
      </c>
      <c r="M139" s="193"/>
      <c r="N139" s="175"/>
      <c r="O139" s="194">
        <v>1.0248999999999999E-2</v>
      </c>
      <c r="P139" s="195"/>
      <c r="Q139" s="196">
        <v>7.1939999999999999E-3</v>
      </c>
      <c r="R139" s="197"/>
      <c r="S139" s="194">
        <v>5.7980000000000002E-3</v>
      </c>
      <c r="T139" s="195"/>
      <c r="U139" s="196">
        <v>4.6230000000000004E-3</v>
      </c>
      <c r="V139" s="103"/>
      <c r="W139" s="135" t="s">
        <v>136</v>
      </c>
      <c r="X139" s="173"/>
      <c r="Y139" s="136" t="s">
        <v>136</v>
      </c>
    </row>
    <row r="140" spans="11:25" x14ac:dyDescent="0.25">
      <c r="K140" s="191" t="s">
        <v>277</v>
      </c>
      <c r="L140" s="192">
        <v>703</v>
      </c>
      <c r="M140" s="193"/>
      <c r="N140" s="175"/>
      <c r="O140" s="194">
        <v>5.6999999999999998E-4</v>
      </c>
      <c r="P140" s="195"/>
      <c r="Q140" s="196">
        <v>4.0000000000000002E-4</v>
      </c>
      <c r="R140" s="195"/>
      <c r="S140" s="194">
        <v>5.0199999999999995E-4</v>
      </c>
      <c r="T140" s="195"/>
      <c r="U140" s="196">
        <v>4.0000000000000002E-4</v>
      </c>
      <c r="V140" s="103"/>
      <c r="W140" s="135" t="s">
        <v>136</v>
      </c>
      <c r="X140" s="173"/>
      <c r="Y140" s="136" t="s">
        <v>136</v>
      </c>
    </row>
    <row r="141" spans="11:25" x14ac:dyDescent="0.25">
      <c r="K141" s="191" t="s">
        <v>455</v>
      </c>
      <c r="L141" s="192">
        <v>704</v>
      </c>
      <c r="M141" s="193"/>
      <c r="N141" s="175"/>
      <c r="O141" s="194">
        <v>5.6999999999999998E-4</v>
      </c>
      <c r="P141" s="195"/>
      <c r="Q141" s="196">
        <v>4.0000000000000002E-4</v>
      </c>
      <c r="R141" s="195"/>
      <c r="S141" s="194">
        <v>5.0199999999999995E-4</v>
      </c>
      <c r="T141" s="195"/>
      <c r="U141" s="196">
        <v>4.0000000000000002E-4</v>
      </c>
      <c r="V141" s="103"/>
      <c r="W141" s="135" t="s">
        <v>136</v>
      </c>
      <c r="X141" s="173"/>
      <c r="Y141" s="136" t="s">
        <v>136</v>
      </c>
    </row>
    <row r="142" spans="11:25" x14ac:dyDescent="0.25">
      <c r="K142" s="191" t="s">
        <v>278</v>
      </c>
      <c r="L142" s="192">
        <v>705</v>
      </c>
      <c r="M142" s="193" t="s">
        <v>656</v>
      </c>
      <c r="N142" s="175"/>
      <c r="O142" s="194"/>
      <c r="P142" s="195"/>
      <c r="Q142" s="196" t="s">
        <v>2</v>
      </c>
      <c r="R142" s="197"/>
      <c r="S142" s="194"/>
      <c r="T142" s="199"/>
      <c r="U142" s="196" t="s">
        <v>2</v>
      </c>
      <c r="V142" s="103"/>
      <c r="W142" s="135" t="s">
        <v>136</v>
      </c>
      <c r="X142" s="173"/>
      <c r="Y142" s="136" t="s">
        <v>136</v>
      </c>
    </row>
    <row r="143" spans="11:25" x14ac:dyDescent="0.25">
      <c r="K143" s="191" t="s">
        <v>653</v>
      </c>
      <c r="L143" s="192">
        <v>706</v>
      </c>
      <c r="M143" s="193"/>
      <c r="N143" s="175"/>
      <c r="O143" s="194">
        <v>5.6999999999999998E-4</v>
      </c>
      <c r="P143" s="195"/>
      <c r="Q143" s="196">
        <v>4.0000000000000002E-4</v>
      </c>
      <c r="R143" s="197"/>
      <c r="S143" s="194">
        <v>5.0199999999999995E-4</v>
      </c>
      <c r="T143" s="195"/>
      <c r="U143" s="196">
        <v>4.0000000000000002E-4</v>
      </c>
      <c r="V143" s="103"/>
      <c r="W143" s="135" t="s">
        <v>136</v>
      </c>
      <c r="X143" s="173"/>
      <c r="Y143" s="136" t="s">
        <v>136</v>
      </c>
    </row>
    <row r="144" spans="11:25" x14ac:dyDescent="0.25">
      <c r="K144" s="191" t="s">
        <v>279</v>
      </c>
      <c r="L144" s="192">
        <v>707</v>
      </c>
      <c r="M144" s="193"/>
      <c r="N144" s="175"/>
      <c r="O144" s="194">
        <v>5.6999999999999998E-4</v>
      </c>
      <c r="P144" s="195"/>
      <c r="Q144" s="196">
        <v>4.0000000000000002E-4</v>
      </c>
      <c r="R144" s="197"/>
      <c r="S144" s="194">
        <v>5.0199999999999995E-4</v>
      </c>
      <c r="T144" s="195"/>
      <c r="U144" s="196">
        <v>4.0000000000000002E-4</v>
      </c>
      <c r="V144" s="103"/>
      <c r="W144" s="135" t="s">
        <v>136</v>
      </c>
      <c r="X144" s="173"/>
      <c r="Y144" s="136" t="s">
        <v>136</v>
      </c>
    </row>
    <row r="145" spans="11:25" x14ac:dyDescent="0.25">
      <c r="K145" s="191" t="s">
        <v>280</v>
      </c>
      <c r="L145" s="192">
        <v>713</v>
      </c>
      <c r="M145" s="193"/>
      <c r="N145" s="175"/>
      <c r="O145" s="194">
        <v>5.6999999999999998E-4</v>
      </c>
      <c r="P145" s="195"/>
      <c r="Q145" s="196">
        <v>4.0000000000000002E-4</v>
      </c>
      <c r="R145" s="197"/>
      <c r="S145" s="194">
        <v>5.0199999999999995E-4</v>
      </c>
      <c r="T145" s="195"/>
      <c r="U145" s="196">
        <v>4.0000000000000002E-4</v>
      </c>
      <c r="V145" s="103"/>
      <c r="W145" s="135" t="s">
        <v>136</v>
      </c>
      <c r="X145" s="173"/>
      <c r="Y145" s="136" t="s">
        <v>136</v>
      </c>
    </row>
    <row r="146" spans="11:25" x14ac:dyDescent="0.25">
      <c r="K146" s="191" t="s">
        <v>281</v>
      </c>
      <c r="L146" s="192">
        <v>714</v>
      </c>
      <c r="M146" s="193"/>
      <c r="N146" s="175"/>
      <c r="O146" s="194">
        <v>5.6999999999999998E-4</v>
      </c>
      <c r="P146" s="195"/>
      <c r="Q146" s="196">
        <v>4.0000000000000002E-4</v>
      </c>
      <c r="R146" s="197"/>
      <c r="S146" s="194">
        <v>5.0199999999999995E-4</v>
      </c>
      <c r="T146" s="195"/>
      <c r="U146" s="196">
        <v>4.0000000000000002E-4</v>
      </c>
      <c r="V146" s="103"/>
      <c r="W146" s="135" t="s">
        <v>136</v>
      </c>
      <c r="X146" s="173"/>
      <c r="Y146" s="136" t="s">
        <v>136</v>
      </c>
    </row>
    <row r="147" spans="11:25" x14ac:dyDescent="0.25">
      <c r="K147" s="191" t="s">
        <v>282</v>
      </c>
      <c r="L147" s="192">
        <v>717</v>
      </c>
      <c r="M147" s="193"/>
      <c r="N147" s="175"/>
      <c r="O147" s="194">
        <v>6.3699999999999998E-4</v>
      </c>
      <c r="P147" s="195"/>
      <c r="Q147" s="196">
        <v>4.4700000000000002E-4</v>
      </c>
      <c r="R147" s="195"/>
      <c r="S147" s="194">
        <v>5.0199999999999995E-4</v>
      </c>
      <c r="T147" s="195"/>
      <c r="U147" s="196">
        <v>4.0000000000000002E-4</v>
      </c>
      <c r="V147" s="103"/>
      <c r="W147" s="135" t="s">
        <v>136</v>
      </c>
      <c r="X147" s="173"/>
      <c r="Y147" s="136" t="s">
        <v>136</v>
      </c>
    </row>
    <row r="148" spans="11:25" x14ac:dyDescent="0.25">
      <c r="K148" s="191" t="s">
        <v>283</v>
      </c>
      <c r="L148" s="192">
        <v>721</v>
      </c>
      <c r="M148" s="193"/>
      <c r="N148" s="175"/>
      <c r="O148" s="194">
        <v>6.698E-3</v>
      </c>
      <c r="P148" s="195"/>
      <c r="Q148" s="196">
        <v>4.7010000000000003E-3</v>
      </c>
      <c r="R148" s="197"/>
      <c r="S148" s="194">
        <v>2.6350000000000002E-3</v>
      </c>
      <c r="T148" s="195"/>
      <c r="U148" s="196">
        <v>2.101E-3</v>
      </c>
      <c r="V148" s="103"/>
      <c r="W148" s="135" t="s">
        <v>136</v>
      </c>
      <c r="X148" s="173"/>
      <c r="Y148" s="136" t="s">
        <v>136</v>
      </c>
    </row>
    <row r="149" spans="11:25" x14ac:dyDescent="0.25">
      <c r="K149" s="191" t="s">
        <v>284</v>
      </c>
      <c r="L149" s="192">
        <v>722</v>
      </c>
      <c r="M149" s="193"/>
      <c r="N149" s="175"/>
      <c r="O149" s="194">
        <v>1.818E-3</v>
      </c>
      <c r="P149" s="195"/>
      <c r="Q149" s="196">
        <v>1.276E-3</v>
      </c>
      <c r="R149" s="197"/>
      <c r="S149" s="194">
        <v>5.0199999999999995E-4</v>
      </c>
      <c r="T149" s="195"/>
      <c r="U149" s="196">
        <v>4.0000000000000002E-4</v>
      </c>
      <c r="V149" s="103"/>
      <c r="W149" s="135" t="s">
        <v>136</v>
      </c>
      <c r="X149" s="173"/>
      <c r="Y149" s="136" t="s">
        <v>136</v>
      </c>
    </row>
    <row r="150" spans="11:25" x14ac:dyDescent="0.25">
      <c r="K150" s="191" t="s">
        <v>285</v>
      </c>
      <c r="L150" s="192">
        <v>725</v>
      </c>
      <c r="M150" s="193"/>
      <c r="N150" s="175"/>
      <c r="O150" s="194">
        <v>5.6999999999999998E-4</v>
      </c>
      <c r="P150" s="195"/>
      <c r="Q150" s="196">
        <v>4.0000000000000002E-4</v>
      </c>
      <c r="R150" s="197"/>
      <c r="S150" s="194">
        <v>5.0199999999999995E-4</v>
      </c>
      <c r="T150" s="195"/>
      <c r="U150" s="196">
        <v>4.0000000000000002E-4</v>
      </c>
      <c r="V150" s="103"/>
      <c r="W150" s="135" t="s">
        <v>136</v>
      </c>
      <c r="X150" s="173"/>
      <c r="Y150" s="136" t="s">
        <v>136</v>
      </c>
    </row>
    <row r="151" spans="11:25" x14ac:dyDescent="0.25">
      <c r="K151" s="191" t="s">
        <v>287</v>
      </c>
      <c r="L151" s="192">
        <v>727</v>
      </c>
      <c r="M151" s="193"/>
      <c r="N151" s="175"/>
      <c r="O151" s="194">
        <v>5.6999999999999998E-4</v>
      </c>
      <c r="P151" s="195"/>
      <c r="Q151" s="196">
        <v>4.0000000000000002E-4</v>
      </c>
      <c r="R151" s="197"/>
      <c r="S151" s="194">
        <v>5.0199999999999995E-4</v>
      </c>
      <c r="T151" s="195"/>
      <c r="U151" s="196">
        <v>4.0000000000000002E-4</v>
      </c>
      <c r="V151" s="103"/>
      <c r="W151" s="135" t="s">
        <v>136</v>
      </c>
      <c r="X151" s="173"/>
      <c r="Y151" s="136" t="s">
        <v>136</v>
      </c>
    </row>
    <row r="152" spans="11:25" x14ac:dyDescent="0.25">
      <c r="K152" s="191" t="s">
        <v>288</v>
      </c>
      <c r="L152" s="192">
        <v>728</v>
      </c>
      <c r="M152" s="193"/>
      <c r="N152" s="175"/>
      <c r="O152" s="194">
        <v>5.6999999999999998E-4</v>
      </c>
      <c r="P152" s="195"/>
      <c r="Q152" s="196">
        <v>4.0000000000000002E-4</v>
      </c>
      <c r="R152" s="197"/>
      <c r="S152" s="194">
        <v>5.0199999999999995E-4</v>
      </c>
      <c r="T152" s="195"/>
      <c r="U152" s="196">
        <v>4.0000000000000002E-4</v>
      </c>
      <c r="V152" s="103"/>
      <c r="W152" s="135" t="s">
        <v>136</v>
      </c>
      <c r="X152" s="173"/>
      <c r="Y152" s="136" t="s">
        <v>136</v>
      </c>
    </row>
    <row r="153" spans="11:25" x14ac:dyDescent="0.25">
      <c r="K153" s="191" t="s">
        <v>289</v>
      </c>
      <c r="L153" s="192">
        <v>731</v>
      </c>
      <c r="M153" s="193"/>
      <c r="N153" s="175"/>
      <c r="O153" s="194">
        <v>2.6229999999999999E-3</v>
      </c>
      <c r="P153" s="195"/>
      <c r="Q153" s="196">
        <v>1.841E-3</v>
      </c>
      <c r="R153" s="197"/>
      <c r="S153" s="194">
        <v>5.0199999999999995E-4</v>
      </c>
      <c r="T153" s="195"/>
      <c r="U153" s="196">
        <v>4.0000000000000002E-4</v>
      </c>
      <c r="V153" s="103"/>
      <c r="W153" s="135" t="s">
        <v>136</v>
      </c>
      <c r="X153" s="173"/>
      <c r="Y153" s="136" t="s">
        <v>136</v>
      </c>
    </row>
    <row r="154" spans="11:25" x14ac:dyDescent="0.25">
      <c r="K154" s="191" t="s">
        <v>290</v>
      </c>
      <c r="L154" s="192">
        <v>736</v>
      </c>
      <c r="M154" s="193"/>
      <c r="N154" s="175"/>
      <c r="O154" s="194">
        <v>8.4320000000000003E-3</v>
      </c>
      <c r="P154" s="195"/>
      <c r="Q154" s="196">
        <v>5.9179999999999996E-3</v>
      </c>
      <c r="R154" s="197"/>
      <c r="S154" s="194">
        <v>9.9700000000000006E-4</v>
      </c>
      <c r="T154" s="195"/>
      <c r="U154" s="196">
        <v>7.9500000000000003E-4</v>
      </c>
      <c r="V154" s="103"/>
      <c r="W154" s="135" t="s">
        <v>136</v>
      </c>
      <c r="X154" s="173"/>
      <c r="Y154" s="136" t="s">
        <v>136</v>
      </c>
    </row>
    <row r="155" spans="11:25" x14ac:dyDescent="0.25">
      <c r="K155" s="191" t="s">
        <v>291</v>
      </c>
      <c r="L155" s="192">
        <v>737</v>
      </c>
      <c r="M155" s="193"/>
      <c r="N155" s="175"/>
      <c r="O155" s="194">
        <v>5.6999999999999998E-4</v>
      </c>
      <c r="P155" s="195"/>
      <c r="Q155" s="196">
        <v>4.0000000000000002E-4</v>
      </c>
      <c r="R155" s="197"/>
      <c r="S155" s="194">
        <v>5.0199999999999995E-4</v>
      </c>
      <c r="T155" s="195"/>
      <c r="U155" s="196">
        <v>4.0000000000000002E-4</v>
      </c>
      <c r="V155" s="103"/>
      <c r="W155" s="135" t="s">
        <v>136</v>
      </c>
      <c r="X155" s="173"/>
      <c r="Y155" s="136" t="s">
        <v>136</v>
      </c>
    </row>
    <row r="156" spans="11:25" x14ac:dyDescent="0.25">
      <c r="K156" s="191" t="s">
        <v>292</v>
      </c>
      <c r="L156" s="192">
        <v>738</v>
      </c>
      <c r="M156" s="193"/>
      <c r="N156" s="175"/>
      <c r="O156" s="194">
        <v>5.7200000000000003E-3</v>
      </c>
      <c r="P156" s="195"/>
      <c r="Q156" s="196">
        <v>4.0150000000000003E-3</v>
      </c>
      <c r="R156" s="195"/>
      <c r="S156" s="194">
        <v>4.4050000000000001E-3</v>
      </c>
      <c r="T156" s="195"/>
      <c r="U156" s="196">
        <v>3.5119999999999999E-3</v>
      </c>
      <c r="V156" s="103"/>
      <c r="W156" s="135" t="s">
        <v>136</v>
      </c>
      <c r="X156" s="173"/>
      <c r="Y156" s="136" t="s">
        <v>136</v>
      </c>
    </row>
    <row r="157" spans="11:25" x14ac:dyDescent="0.25">
      <c r="K157" s="191" t="s">
        <v>293</v>
      </c>
      <c r="L157" s="192">
        <v>740</v>
      </c>
      <c r="M157" s="193"/>
      <c r="N157" s="175"/>
      <c r="O157" s="194">
        <v>2.3845000000000002E-2</v>
      </c>
      <c r="P157" s="195"/>
      <c r="Q157" s="196">
        <v>1.6736000000000001E-2</v>
      </c>
      <c r="R157" s="197"/>
      <c r="S157" s="194">
        <v>3.4510000000000001E-3</v>
      </c>
      <c r="T157" s="195"/>
      <c r="U157" s="196">
        <v>2.751E-3</v>
      </c>
      <c r="V157" s="103"/>
      <c r="W157" s="135" t="s">
        <v>136</v>
      </c>
      <c r="X157" s="173"/>
      <c r="Y157" s="136" t="s">
        <v>136</v>
      </c>
    </row>
    <row r="158" spans="11:25" x14ac:dyDescent="0.25">
      <c r="K158" s="191" t="s">
        <v>294</v>
      </c>
      <c r="L158" s="192">
        <v>741</v>
      </c>
      <c r="M158" s="193"/>
      <c r="N158" s="175"/>
      <c r="O158" s="194">
        <v>2.6050000000000001E-3</v>
      </c>
      <c r="P158" s="195"/>
      <c r="Q158" s="196">
        <v>1.828E-3</v>
      </c>
      <c r="R158" s="195"/>
      <c r="S158" s="194">
        <v>9.01E-4</v>
      </c>
      <c r="T158" s="195"/>
      <c r="U158" s="196">
        <v>7.18E-4</v>
      </c>
      <c r="V158" s="103"/>
      <c r="W158" s="135" t="s">
        <v>136</v>
      </c>
      <c r="X158" s="173"/>
      <c r="Y158" s="136" t="s">
        <v>136</v>
      </c>
    </row>
    <row r="159" spans="11:25" x14ac:dyDescent="0.25">
      <c r="K159" s="191" t="s">
        <v>295</v>
      </c>
      <c r="L159" s="192">
        <v>742</v>
      </c>
      <c r="M159" s="193"/>
      <c r="N159" s="175"/>
      <c r="O159" s="194">
        <v>3.1199999999999999E-2</v>
      </c>
      <c r="P159" s="195"/>
      <c r="Q159" s="196">
        <v>2.1898999999999998E-2</v>
      </c>
      <c r="R159" s="197"/>
      <c r="S159" s="194">
        <v>5.0199999999999995E-4</v>
      </c>
      <c r="T159" s="195"/>
      <c r="U159" s="196">
        <v>4.0000000000000002E-4</v>
      </c>
      <c r="V159" s="103"/>
      <c r="W159" s="135" t="s">
        <v>136</v>
      </c>
      <c r="X159" s="173"/>
      <c r="Y159" s="136" t="s">
        <v>136</v>
      </c>
    </row>
    <row r="160" spans="11:25" x14ac:dyDescent="0.25">
      <c r="K160" s="191" t="s">
        <v>296</v>
      </c>
      <c r="L160" s="192">
        <v>744</v>
      </c>
      <c r="M160" s="193"/>
      <c r="N160" s="175"/>
      <c r="O160" s="194">
        <v>3.7139999999999999E-3</v>
      </c>
      <c r="P160" s="195"/>
      <c r="Q160" s="196">
        <v>2.6069999999999999E-3</v>
      </c>
      <c r="R160" s="197"/>
      <c r="S160" s="194">
        <v>5.0199999999999995E-4</v>
      </c>
      <c r="T160" s="195"/>
      <c r="U160" s="196">
        <v>4.0000000000000002E-4</v>
      </c>
      <c r="V160" s="103"/>
      <c r="W160" s="135" t="s">
        <v>136</v>
      </c>
      <c r="X160" s="173"/>
      <c r="Y160" s="136" t="s">
        <v>136</v>
      </c>
    </row>
    <row r="161" spans="11:25" x14ac:dyDescent="0.25">
      <c r="K161" s="191" t="s">
        <v>456</v>
      </c>
      <c r="L161" s="192">
        <v>755</v>
      </c>
      <c r="M161" s="193"/>
      <c r="N161" s="175"/>
      <c r="O161" s="194">
        <v>8.3199999999999995E-4</v>
      </c>
      <c r="P161" s="195"/>
      <c r="Q161" s="196">
        <v>5.8399999999999999E-4</v>
      </c>
      <c r="R161" s="197"/>
      <c r="S161" s="194">
        <v>7.3200000000000001E-4</v>
      </c>
      <c r="T161" s="195"/>
      <c r="U161" s="196">
        <v>5.8399999999999999E-4</v>
      </c>
      <c r="V161" s="103"/>
      <c r="W161" s="135" t="s">
        <v>136</v>
      </c>
      <c r="X161" s="173"/>
      <c r="Y161" s="136" t="s">
        <v>136</v>
      </c>
    </row>
    <row r="162" spans="11:25" x14ac:dyDescent="0.25">
      <c r="K162" s="191" t="s">
        <v>297</v>
      </c>
      <c r="L162" s="192">
        <v>764</v>
      </c>
      <c r="M162" s="193"/>
      <c r="N162" s="175"/>
      <c r="O162" s="194">
        <v>1.9254E-2</v>
      </c>
      <c r="P162" s="195"/>
      <c r="Q162" s="196">
        <v>1.3514E-2</v>
      </c>
      <c r="R162" s="197"/>
      <c r="S162" s="194">
        <v>6.4380000000000001E-3</v>
      </c>
      <c r="T162" s="195"/>
      <c r="U162" s="196">
        <v>5.1330000000000004E-3</v>
      </c>
      <c r="V162" s="103"/>
      <c r="W162" s="135" t="s">
        <v>136</v>
      </c>
      <c r="X162" s="173"/>
      <c r="Y162" s="136" t="s">
        <v>136</v>
      </c>
    </row>
    <row r="163" spans="11:25" x14ac:dyDescent="0.25">
      <c r="K163" s="191" t="s">
        <v>298</v>
      </c>
      <c r="L163" s="192">
        <v>765</v>
      </c>
      <c r="M163" s="193"/>
      <c r="N163" s="175"/>
      <c r="O163" s="194">
        <v>2.431E-3</v>
      </c>
      <c r="P163" s="195"/>
      <c r="Q163" s="196">
        <v>1.7060000000000001E-3</v>
      </c>
      <c r="R163" s="197"/>
      <c r="S163" s="194">
        <v>5.0199999999999995E-4</v>
      </c>
      <c r="T163" s="195"/>
      <c r="U163" s="196">
        <v>4.0000000000000002E-4</v>
      </c>
      <c r="V163" s="103"/>
      <c r="W163" s="135" t="s">
        <v>136</v>
      </c>
      <c r="X163" s="173"/>
      <c r="Y163" s="136" t="s">
        <v>136</v>
      </c>
    </row>
    <row r="164" spans="11:25" x14ac:dyDescent="0.25">
      <c r="K164" s="191" t="s">
        <v>299</v>
      </c>
      <c r="L164" s="192">
        <v>766</v>
      </c>
      <c r="M164" s="193"/>
      <c r="N164" s="175"/>
      <c r="O164" s="194">
        <v>4.4602000000000003E-2</v>
      </c>
      <c r="P164" s="195"/>
      <c r="Q164" s="196">
        <v>3.1306E-2</v>
      </c>
      <c r="R164" s="197"/>
      <c r="S164" s="194">
        <v>3.9985E-2</v>
      </c>
      <c r="T164" s="195"/>
      <c r="U164" s="196">
        <v>3.1878999999999998E-2</v>
      </c>
      <c r="V164" s="103"/>
      <c r="W164" s="135" t="s">
        <v>136</v>
      </c>
      <c r="X164" s="173"/>
      <c r="Y164" s="136" t="s">
        <v>136</v>
      </c>
    </row>
    <row r="165" spans="11:25" x14ac:dyDescent="0.25">
      <c r="K165" s="191" t="s">
        <v>300</v>
      </c>
      <c r="L165" s="192">
        <v>772</v>
      </c>
      <c r="M165" s="193"/>
      <c r="N165" s="175"/>
      <c r="O165" s="194">
        <v>4.326E-3</v>
      </c>
      <c r="P165" s="195"/>
      <c r="Q165" s="196">
        <v>3.0360000000000001E-3</v>
      </c>
      <c r="R165" s="197"/>
      <c r="S165" s="194">
        <v>3.2599999999999999E-3</v>
      </c>
      <c r="T165" s="195"/>
      <c r="U165" s="196">
        <v>2.5990000000000002E-3</v>
      </c>
      <c r="V165" s="103"/>
      <c r="W165" s="135" t="s">
        <v>136</v>
      </c>
      <c r="X165" s="177"/>
      <c r="Y165" s="136" t="s">
        <v>136</v>
      </c>
    </row>
    <row r="166" spans="11:25" x14ac:dyDescent="0.25">
      <c r="K166" s="191" t="s">
        <v>301</v>
      </c>
      <c r="L166" s="192">
        <v>773</v>
      </c>
      <c r="M166" s="193">
        <v>490</v>
      </c>
      <c r="N166" s="175"/>
      <c r="O166" s="194"/>
      <c r="P166" s="195"/>
      <c r="Q166" s="196" t="s">
        <v>2</v>
      </c>
      <c r="R166" s="197"/>
      <c r="S166" s="194"/>
      <c r="T166" s="195"/>
      <c r="U166" s="196" t="s">
        <v>2</v>
      </c>
      <c r="V166" s="103"/>
      <c r="W166" s="135" t="s">
        <v>136</v>
      </c>
      <c r="X166" s="173"/>
      <c r="Y166" s="136" t="s">
        <v>136</v>
      </c>
    </row>
    <row r="167" spans="11:25" x14ac:dyDescent="0.25">
      <c r="K167" s="191" t="s">
        <v>302</v>
      </c>
      <c r="L167" s="192">
        <v>777</v>
      </c>
      <c r="M167" s="193"/>
      <c r="N167" s="175"/>
      <c r="O167" s="194">
        <v>5.6999999999999998E-4</v>
      </c>
      <c r="P167" s="195"/>
      <c r="Q167" s="196">
        <v>4.0000000000000002E-4</v>
      </c>
      <c r="R167" s="195"/>
      <c r="S167" s="194">
        <v>5.0199999999999995E-4</v>
      </c>
      <c r="T167" s="195"/>
      <c r="U167" s="196">
        <v>4.0000000000000002E-4</v>
      </c>
      <c r="V167" s="103"/>
      <c r="W167" s="135" t="s">
        <v>136</v>
      </c>
      <c r="X167" s="173"/>
      <c r="Y167" s="136" t="s">
        <v>136</v>
      </c>
    </row>
    <row r="168" spans="11:25" x14ac:dyDescent="0.25">
      <c r="K168" s="191" t="s">
        <v>303</v>
      </c>
      <c r="L168" s="192">
        <v>787</v>
      </c>
      <c r="M168" s="193"/>
      <c r="N168" s="175"/>
      <c r="O168" s="194">
        <v>3.5769999999999999E-3</v>
      </c>
      <c r="P168" s="195"/>
      <c r="Q168" s="196">
        <v>2.5110000000000002E-3</v>
      </c>
      <c r="R168" s="197"/>
      <c r="S168" s="194">
        <v>4.2090000000000001E-3</v>
      </c>
      <c r="T168" s="195"/>
      <c r="U168" s="196">
        <v>3.356E-3</v>
      </c>
      <c r="V168" s="103"/>
      <c r="W168" s="135" t="s">
        <v>136</v>
      </c>
      <c r="X168" s="173"/>
      <c r="Y168" s="136" t="s">
        <v>136</v>
      </c>
    </row>
    <row r="169" spans="11:25" x14ac:dyDescent="0.25">
      <c r="K169" s="191" t="s">
        <v>304</v>
      </c>
      <c r="L169" s="192">
        <v>791</v>
      </c>
      <c r="M169" s="193"/>
      <c r="N169" s="175"/>
      <c r="O169" s="194">
        <v>3.4300999999999998E-2</v>
      </c>
      <c r="P169" s="195"/>
      <c r="Q169" s="196">
        <v>2.4074999999999999E-2</v>
      </c>
      <c r="R169" s="197"/>
      <c r="S169" s="194">
        <v>1.4525E-2</v>
      </c>
      <c r="T169" s="199"/>
      <c r="U169" s="196">
        <v>1.1580999999999999E-2</v>
      </c>
      <c r="V169" s="103"/>
      <c r="W169" s="135" t="s">
        <v>136</v>
      </c>
      <c r="X169" s="173"/>
      <c r="Y169" s="136" t="s">
        <v>136</v>
      </c>
    </row>
    <row r="170" spans="11:25" x14ac:dyDescent="0.25">
      <c r="K170" s="191" t="s">
        <v>305</v>
      </c>
      <c r="L170" s="192">
        <v>792</v>
      </c>
      <c r="M170" s="193"/>
      <c r="N170" s="175"/>
      <c r="O170" s="194">
        <v>3.0620000000000001E-3</v>
      </c>
      <c r="P170" s="195"/>
      <c r="Q170" s="196">
        <v>2.1489999999999999E-3</v>
      </c>
      <c r="R170" s="197"/>
      <c r="S170" s="194">
        <v>5.0199999999999995E-4</v>
      </c>
      <c r="T170" s="195"/>
      <c r="U170" s="196">
        <v>4.0000000000000002E-4</v>
      </c>
      <c r="V170" s="103"/>
      <c r="W170" s="135" t="s">
        <v>136</v>
      </c>
      <c r="X170" s="173"/>
      <c r="Y170" s="136" t="s">
        <v>136</v>
      </c>
    </row>
    <row r="171" spans="11:25" x14ac:dyDescent="0.25">
      <c r="K171" s="191" t="s">
        <v>306</v>
      </c>
      <c r="L171" s="192">
        <v>793</v>
      </c>
      <c r="M171" s="193"/>
      <c r="N171" s="175"/>
      <c r="O171" s="194">
        <v>2.2800000000000001E-2</v>
      </c>
      <c r="P171" s="195"/>
      <c r="Q171" s="196">
        <v>1.6003E-2</v>
      </c>
      <c r="R171" s="197"/>
      <c r="S171" s="194">
        <v>4.0159999999999996E-3</v>
      </c>
      <c r="T171" s="195"/>
      <c r="U171" s="196">
        <v>3.202E-3</v>
      </c>
      <c r="V171" s="103"/>
      <c r="W171" s="135" t="s">
        <v>136</v>
      </c>
      <c r="X171" s="173"/>
      <c r="Y171" s="136" t="s">
        <v>136</v>
      </c>
    </row>
    <row r="172" spans="11:25" x14ac:dyDescent="0.25">
      <c r="K172" s="191" t="s">
        <v>307</v>
      </c>
      <c r="L172" s="192">
        <v>796</v>
      </c>
      <c r="M172" s="193"/>
      <c r="N172" s="175"/>
      <c r="O172" s="194">
        <v>5.6999999999999998E-4</v>
      </c>
      <c r="P172" s="195"/>
      <c r="Q172" s="196">
        <v>4.0000000000000002E-4</v>
      </c>
      <c r="R172" s="195"/>
      <c r="S172" s="194">
        <v>5.0199999999999995E-4</v>
      </c>
      <c r="T172" s="195"/>
      <c r="U172" s="196">
        <v>4.0000000000000002E-4</v>
      </c>
      <c r="V172" s="103"/>
      <c r="W172" s="135" t="s">
        <v>136</v>
      </c>
      <c r="X172" s="173"/>
      <c r="Y172" s="136" t="s">
        <v>136</v>
      </c>
    </row>
    <row r="173" spans="11:25" x14ac:dyDescent="0.25">
      <c r="K173" s="191" t="s">
        <v>308</v>
      </c>
      <c r="L173" s="192">
        <v>797</v>
      </c>
      <c r="M173" s="193"/>
      <c r="N173" s="175"/>
      <c r="O173" s="194">
        <v>6.3969999999999999E-3</v>
      </c>
      <c r="P173" s="195"/>
      <c r="Q173" s="196">
        <v>4.4900000000000001E-3</v>
      </c>
      <c r="R173" s="197"/>
      <c r="S173" s="194">
        <v>8.3940000000000004E-3</v>
      </c>
      <c r="T173" s="195"/>
      <c r="U173" s="196">
        <v>6.692E-3</v>
      </c>
      <c r="V173" s="103"/>
      <c r="W173" s="135" t="s">
        <v>136</v>
      </c>
      <c r="X173" s="173"/>
      <c r="Y173" s="136" t="s">
        <v>136</v>
      </c>
    </row>
    <row r="174" spans="11:25" x14ac:dyDescent="0.25">
      <c r="K174" s="191" t="s">
        <v>309</v>
      </c>
      <c r="L174" s="192">
        <v>799</v>
      </c>
      <c r="M174" s="193"/>
      <c r="N174" s="175"/>
      <c r="O174" s="194">
        <v>2.9129999999999998E-3</v>
      </c>
      <c r="P174" s="195"/>
      <c r="Q174" s="196">
        <v>2.0449999999999999E-3</v>
      </c>
      <c r="R174" s="197"/>
      <c r="S174" s="194">
        <v>1.4970000000000001E-3</v>
      </c>
      <c r="T174" s="199"/>
      <c r="U174" s="196">
        <v>1.194E-3</v>
      </c>
      <c r="V174" s="103"/>
      <c r="W174" s="135" t="s">
        <v>136</v>
      </c>
      <c r="X174" s="173"/>
      <c r="Y174" s="136" t="s">
        <v>136</v>
      </c>
    </row>
    <row r="175" spans="11:25" x14ac:dyDescent="0.25">
      <c r="K175" s="191" t="s">
        <v>310</v>
      </c>
      <c r="L175" s="192">
        <v>801</v>
      </c>
      <c r="M175" s="193"/>
      <c r="N175" s="175"/>
      <c r="O175" s="194">
        <v>3.0222169999999999</v>
      </c>
      <c r="P175" s="195"/>
      <c r="Q175" s="196">
        <v>2.121254</v>
      </c>
      <c r="R175" s="197"/>
      <c r="S175" s="194">
        <v>0.77243100000000009</v>
      </c>
      <c r="T175" s="199"/>
      <c r="U175" s="196">
        <v>0.615846</v>
      </c>
      <c r="V175" s="103"/>
      <c r="W175" s="135" t="s">
        <v>136</v>
      </c>
      <c r="X175" s="173"/>
      <c r="Y175" s="136" t="s">
        <v>136</v>
      </c>
    </row>
    <row r="176" spans="11:25" x14ac:dyDescent="0.25">
      <c r="K176" s="191" t="s">
        <v>657</v>
      </c>
      <c r="L176" s="192">
        <v>802</v>
      </c>
      <c r="M176" s="193"/>
      <c r="N176" s="175"/>
      <c r="O176" s="194">
        <v>0.198186</v>
      </c>
      <c r="P176" s="195"/>
      <c r="Q176" s="196">
        <v>0.13910400000000001</v>
      </c>
      <c r="R176" s="197"/>
      <c r="S176" s="194">
        <v>3.6329E-2</v>
      </c>
      <c r="T176" s="199"/>
      <c r="U176" s="196">
        <v>2.8964E-2</v>
      </c>
      <c r="V176" s="103"/>
      <c r="W176" s="135" t="s">
        <v>136</v>
      </c>
      <c r="X176" s="173"/>
      <c r="Y176" s="136" t="s">
        <v>136</v>
      </c>
    </row>
    <row r="177" spans="11:25" x14ac:dyDescent="0.25">
      <c r="K177" s="191" t="s">
        <v>143</v>
      </c>
      <c r="L177" s="192">
        <v>805</v>
      </c>
      <c r="M177" s="193"/>
      <c r="N177" s="175"/>
      <c r="O177" s="194">
        <v>5.4770000000000001E-3</v>
      </c>
      <c r="P177" s="195"/>
      <c r="Q177" s="196">
        <v>3.8440000000000002E-3</v>
      </c>
      <c r="R177" s="197"/>
      <c r="S177" s="194">
        <v>5.0199999999999995E-4</v>
      </c>
      <c r="T177" s="195"/>
      <c r="U177" s="196">
        <v>4.0000000000000002E-4</v>
      </c>
      <c r="V177" s="103"/>
      <c r="W177" s="135" t="s">
        <v>136</v>
      </c>
      <c r="X177" s="173"/>
      <c r="Y177" s="136" t="s">
        <v>136</v>
      </c>
    </row>
    <row r="178" spans="11:25" x14ac:dyDescent="0.25">
      <c r="K178" s="191" t="s">
        <v>311</v>
      </c>
      <c r="L178" s="192">
        <v>807</v>
      </c>
      <c r="M178" s="193">
        <v>490</v>
      </c>
      <c r="N178" s="175"/>
      <c r="O178" s="194"/>
      <c r="P178" s="195"/>
      <c r="Q178" s="196" t="s">
        <v>2</v>
      </c>
      <c r="R178" s="195"/>
      <c r="S178" s="194"/>
      <c r="T178" s="195"/>
      <c r="U178" s="196" t="s">
        <v>2</v>
      </c>
      <c r="V178" s="103"/>
      <c r="W178" s="135" t="s">
        <v>136</v>
      </c>
      <c r="X178" s="173"/>
      <c r="Y178" s="136" t="s">
        <v>136</v>
      </c>
    </row>
    <row r="179" spans="11:25" x14ac:dyDescent="0.25">
      <c r="K179" s="191" t="s">
        <v>312</v>
      </c>
      <c r="L179" s="192">
        <v>810</v>
      </c>
      <c r="M179" s="193"/>
      <c r="N179" s="175"/>
      <c r="O179" s="194">
        <v>4.738E-3</v>
      </c>
      <c r="P179" s="195"/>
      <c r="Q179" s="196">
        <v>3.326E-3</v>
      </c>
      <c r="R179" s="197"/>
      <c r="S179" s="194">
        <v>5.0199999999999995E-4</v>
      </c>
      <c r="T179" s="195"/>
      <c r="U179" s="196">
        <v>4.0000000000000002E-4</v>
      </c>
      <c r="V179" s="103"/>
      <c r="W179" s="135" t="s">
        <v>136</v>
      </c>
      <c r="X179" s="173"/>
      <c r="Y179" s="136" t="s">
        <v>136</v>
      </c>
    </row>
    <row r="180" spans="11:25" x14ac:dyDescent="0.25">
      <c r="K180" s="191" t="s">
        <v>313</v>
      </c>
      <c r="L180" s="192">
        <v>811</v>
      </c>
      <c r="M180" s="193"/>
      <c r="N180" s="175"/>
      <c r="O180" s="194">
        <v>2.0693E-2</v>
      </c>
      <c r="P180" s="195"/>
      <c r="Q180" s="196">
        <v>1.4524E-2</v>
      </c>
      <c r="R180" s="197"/>
      <c r="S180" s="194">
        <v>3.7829999999999999E-3</v>
      </c>
      <c r="T180" s="195"/>
      <c r="U180" s="196">
        <v>3.016E-3</v>
      </c>
      <c r="V180" s="103"/>
      <c r="W180" s="135" t="s">
        <v>136</v>
      </c>
      <c r="X180" s="173"/>
      <c r="Y180" s="136" t="s">
        <v>136</v>
      </c>
    </row>
    <row r="181" spans="11:25" x14ac:dyDescent="0.25">
      <c r="K181" s="191" t="s">
        <v>314</v>
      </c>
      <c r="L181" s="192">
        <v>812</v>
      </c>
      <c r="M181" s="193"/>
      <c r="N181" s="175"/>
      <c r="O181" s="194">
        <v>3.4250999999999997E-2</v>
      </c>
      <c r="P181" s="195"/>
      <c r="Q181" s="196">
        <v>2.4039999999999999E-2</v>
      </c>
      <c r="R181" s="195"/>
      <c r="S181" s="194">
        <v>8.6610000000000003E-3</v>
      </c>
      <c r="T181" s="195"/>
      <c r="U181" s="196">
        <v>6.9049999999999997E-3</v>
      </c>
      <c r="V181" s="103"/>
      <c r="W181" s="135" t="s">
        <v>136</v>
      </c>
      <c r="X181" s="173"/>
      <c r="Y181" s="136" t="s">
        <v>136</v>
      </c>
    </row>
    <row r="182" spans="11:25" x14ac:dyDescent="0.25">
      <c r="K182" s="191" t="s">
        <v>315</v>
      </c>
      <c r="L182" s="192">
        <v>813</v>
      </c>
      <c r="M182" s="193"/>
      <c r="N182" s="175"/>
      <c r="O182" s="194">
        <v>0.12812000000000001</v>
      </c>
      <c r="P182" s="195"/>
      <c r="Q182" s="196">
        <v>8.9926000000000006E-2</v>
      </c>
      <c r="R182" s="195"/>
      <c r="S182" s="194">
        <v>8.5450000000000005E-3</v>
      </c>
      <c r="T182" s="195"/>
      <c r="U182" s="196">
        <v>6.8129999999999996E-3</v>
      </c>
      <c r="V182" s="103"/>
      <c r="W182" s="135" t="s">
        <v>136</v>
      </c>
      <c r="X182" s="173"/>
      <c r="Y182" s="136" t="s">
        <v>136</v>
      </c>
    </row>
    <row r="183" spans="11:25" x14ac:dyDescent="0.25">
      <c r="K183" s="191" t="s">
        <v>316</v>
      </c>
      <c r="L183" s="192">
        <v>816</v>
      </c>
      <c r="M183" s="193"/>
      <c r="N183" s="175"/>
      <c r="O183" s="194">
        <v>1.7394E-2</v>
      </c>
      <c r="P183" s="195"/>
      <c r="Q183" s="196">
        <v>1.2208999999999999E-2</v>
      </c>
      <c r="R183" s="197"/>
      <c r="S183" s="194">
        <v>8.3949999999999997E-3</v>
      </c>
      <c r="T183" s="195"/>
      <c r="U183" s="196">
        <v>6.6930000000000002E-3</v>
      </c>
      <c r="V183" s="103"/>
      <c r="W183" s="135" t="s">
        <v>136</v>
      </c>
      <c r="X183" s="173"/>
      <c r="Y183" s="136" t="s">
        <v>136</v>
      </c>
    </row>
    <row r="184" spans="11:25" x14ac:dyDescent="0.25">
      <c r="K184" s="191" t="s">
        <v>317</v>
      </c>
      <c r="L184" s="192">
        <v>817</v>
      </c>
      <c r="M184" s="193"/>
      <c r="N184" s="175"/>
      <c r="O184" s="194">
        <v>0.12413200000000001</v>
      </c>
      <c r="P184" s="195"/>
      <c r="Q184" s="196">
        <v>8.7126999999999996E-2</v>
      </c>
      <c r="R184" s="195"/>
      <c r="S184" s="194">
        <v>4.4402999999999998E-2</v>
      </c>
      <c r="T184" s="195"/>
      <c r="U184" s="196">
        <v>3.5402000000000003E-2</v>
      </c>
      <c r="V184" s="103"/>
      <c r="W184" s="135" t="s">
        <v>136</v>
      </c>
      <c r="X184" s="173"/>
      <c r="Y184" s="136" t="s">
        <v>136</v>
      </c>
    </row>
    <row r="185" spans="11:25" x14ac:dyDescent="0.25">
      <c r="K185" s="191" t="s">
        <v>318</v>
      </c>
      <c r="L185" s="192">
        <v>818</v>
      </c>
      <c r="M185" s="193"/>
      <c r="N185" s="175"/>
      <c r="O185" s="194">
        <v>5.6999999999999998E-4</v>
      </c>
      <c r="P185" s="195"/>
      <c r="Q185" s="196">
        <v>4.0000000000000002E-4</v>
      </c>
      <c r="R185" s="195"/>
      <c r="S185" s="194">
        <v>5.0199999999999995E-4</v>
      </c>
      <c r="T185" s="195"/>
      <c r="U185" s="196">
        <v>4.0000000000000002E-4</v>
      </c>
      <c r="V185" s="103"/>
      <c r="W185" s="135" t="s">
        <v>136</v>
      </c>
      <c r="X185" s="173"/>
      <c r="Y185" s="136" t="s">
        <v>136</v>
      </c>
    </row>
    <row r="186" spans="11:25" x14ac:dyDescent="0.25">
      <c r="K186" s="191" t="s">
        <v>319</v>
      </c>
      <c r="L186" s="192">
        <v>819</v>
      </c>
      <c r="M186" s="193"/>
      <c r="N186" s="175"/>
      <c r="O186" s="194">
        <v>3.5628E-2</v>
      </c>
      <c r="P186" s="195"/>
      <c r="Q186" s="196">
        <v>2.5007000000000001E-2</v>
      </c>
      <c r="R186" s="197"/>
      <c r="S186" s="194">
        <v>5.0199999999999995E-4</v>
      </c>
      <c r="T186" s="195"/>
      <c r="U186" s="196">
        <v>4.0000000000000002E-4</v>
      </c>
      <c r="V186" s="103"/>
      <c r="W186" s="135" t="s">
        <v>136</v>
      </c>
      <c r="X186" s="173"/>
      <c r="Y186" s="136" t="s">
        <v>136</v>
      </c>
    </row>
    <row r="187" spans="11:25" x14ac:dyDescent="0.25">
      <c r="K187" s="191" t="s">
        <v>320</v>
      </c>
      <c r="L187" s="192">
        <v>820</v>
      </c>
      <c r="M187" s="193"/>
      <c r="N187" s="175"/>
      <c r="O187" s="194">
        <v>8.6890999999999996E-2</v>
      </c>
      <c r="P187" s="195"/>
      <c r="Q187" s="196">
        <v>6.0988000000000001E-2</v>
      </c>
      <c r="R187" s="197"/>
      <c r="S187" s="194">
        <v>6.9183999999999996E-2</v>
      </c>
      <c r="T187" s="195"/>
      <c r="U187" s="196">
        <v>5.5159E-2</v>
      </c>
      <c r="V187" s="103"/>
      <c r="W187" s="135" t="s">
        <v>136</v>
      </c>
      <c r="X187" s="173"/>
      <c r="Y187" s="136" t="s">
        <v>136</v>
      </c>
    </row>
    <row r="188" spans="11:25" x14ac:dyDescent="0.25">
      <c r="K188" s="191" t="s">
        <v>321</v>
      </c>
      <c r="L188" s="192">
        <v>823</v>
      </c>
      <c r="M188" s="193"/>
      <c r="N188" s="175"/>
      <c r="O188" s="194">
        <v>0.30053200000000002</v>
      </c>
      <c r="P188" s="195"/>
      <c r="Q188" s="196">
        <v>0.21093899999999999</v>
      </c>
      <c r="R188" s="197"/>
      <c r="S188" s="194">
        <v>0.12103899999999999</v>
      </c>
      <c r="T188" s="195"/>
      <c r="U188" s="196">
        <v>9.6502000000000004E-2</v>
      </c>
      <c r="V188" s="103"/>
      <c r="W188" s="135" t="s">
        <v>136</v>
      </c>
      <c r="X188" s="173"/>
      <c r="Y188" s="136" t="s">
        <v>136</v>
      </c>
    </row>
    <row r="189" spans="11:25" x14ac:dyDescent="0.25">
      <c r="K189" s="191" t="s">
        <v>620</v>
      </c>
      <c r="L189" s="192">
        <v>826</v>
      </c>
      <c r="M189" s="193"/>
      <c r="N189" s="175"/>
      <c r="O189" s="194">
        <v>1.4461999999999999E-2</v>
      </c>
      <c r="P189" s="195"/>
      <c r="Q189" s="196">
        <v>1.0151E-2</v>
      </c>
      <c r="R189" s="197"/>
      <c r="S189" s="194">
        <v>1.6594999999999999E-2</v>
      </c>
      <c r="T189" s="195"/>
      <c r="U189" s="196">
        <v>1.3231E-2</v>
      </c>
      <c r="V189" s="103"/>
      <c r="W189" s="135" t="s">
        <v>136</v>
      </c>
      <c r="X189" s="173"/>
      <c r="Y189" s="136" t="s">
        <v>136</v>
      </c>
    </row>
    <row r="190" spans="11:25" x14ac:dyDescent="0.25">
      <c r="K190" s="191" t="s">
        <v>322</v>
      </c>
      <c r="L190" s="192">
        <v>827</v>
      </c>
      <c r="M190" s="193"/>
      <c r="N190" s="175"/>
      <c r="O190" s="194">
        <v>0.524011</v>
      </c>
      <c r="P190" s="198"/>
      <c r="Q190" s="196">
        <v>0.36779600000000001</v>
      </c>
      <c r="R190" s="197"/>
      <c r="S190" s="194">
        <v>0.32309599999999999</v>
      </c>
      <c r="T190" s="200"/>
      <c r="U190" s="196">
        <v>0.25759900000000002</v>
      </c>
      <c r="V190" s="103"/>
      <c r="W190" s="135" t="s">
        <v>136</v>
      </c>
      <c r="X190" s="173"/>
      <c r="Y190" s="136" t="s">
        <v>136</v>
      </c>
    </row>
    <row r="191" spans="11:25" x14ac:dyDescent="0.25">
      <c r="K191" s="191" t="s">
        <v>144</v>
      </c>
      <c r="L191" s="192">
        <v>831</v>
      </c>
      <c r="M191" s="193">
        <v>801</v>
      </c>
      <c r="N191" s="175"/>
      <c r="O191" s="194"/>
      <c r="P191" s="195"/>
      <c r="Q191" s="196" t="s">
        <v>2</v>
      </c>
      <c r="R191" s="197"/>
      <c r="S191" s="194"/>
      <c r="T191" s="195"/>
      <c r="U191" s="196" t="s">
        <v>2</v>
      </c>
      <c r="V191" s="103"/>
      <c r="W191" s="135" t="s">
        <v>136</v>
      </c>
      <c r="X191" s="173"/>
      <c r="Y191" s="136" t="s">
        <v>136</v>
      </c>
    </row>
    <row r="192" spans="11:25" x14ac:dyDescent="0.25">
      <c r="K192" s="191" t="s">
        <v>323</v>
      </c>
      <c r="L192" s="192">
        <v>832</v>
      </c>
      <c r="M192" s="193"/>
      <c r="N192" s="175"/>
      <c r="O192" s="194">
        <v>1.1239000000000001E-2</v>
      </c>
      <c r="P192" s="195"/>
      <c r="Q192" s="196">
        <v>7.8890000000000002E-3</v>
      </c>
      <c r="R192" s="197"/>
      <c r="S192" s="194">
        <v>5.0199999999999995E-4</v>
      </c>
      <c r="T192" s="195"/>
      <c r="U192" s="196">
        <v>4.0000000000000002E-4</v>
      </c>
      <c r="V192" s="103"/>
      <c r="W192" s="135" t="s">
        <v>136</v>
      </c>
      <c r="X192" s="177"/>
      <c r="Y192" s="136" t="s">
        <v>136</v>
      </c>
    </row>
    <row r="193" spans="11:25" x14ac:dyDescent="0.25">
      <c r="K193" s="191" t="s">
        <v>324</v>
      </c>
      <c r="L193" s="192">
        <v>833</v>
      </c>
      <c r="M193" s="193"/>
      <c r="N193" s="175"/>
      <c r="O193" s="194">
        <v>1.9661999999999999E-2</v>
      </c>
      <c r="P193" s="195"/>
      <c r="Q193" s="196">
        <v>1.38E-2</v>
      </c>
      <c r="R193" s="197"/>
      <c r="S193" s="194">
        <v>7.9649999999999999E-3</v>
      </c>
      <c r="T193" s="195"/>
      <c r="U193" s="196">
        <v>6.3499999999999997E-3</v>
      </c>
      <c r="V193" s="103"/>
      <c r="W193" s="135" t="s">
        <v>136</v>
      </c>
      <c r="X193" s="173"/>
      <c r="Y193" s="136" t="s">
        <v>136</v>
      </c>
    </row>
    <row r="194" spans="11:25" x14ac:dyDescent="0.25">
      <c r="K194" s="191" t="s">
        <v>325</v>
      </c>
      <c r="L194" s="192">
        <v>834</v>
      </c>
      <c r="M194" s="193"/>
      <c r="N194" s="175"/>
      <c r="O194" s="194">
        <v>0.18534300000000001</v>
      </c>
      <c r="P194" s="195"/>
      <c r="Q194" s="196">
        <v>0.13009000000000001</v>
      </c>
      <c r="R194" s="195"/>
      <c r="S194" s="194">
        <v>2.8819000000000001E-2</v>
      </c>
      <c r="T194" s="195"/>
      <c r="U194" s="196">
        <v>2.2977000000000001E-2</v>
      </c>
      <c r="V194" s="103"/>
      <c r="W194" s="135" t="s">
        <v>136</v>
      </c>
      <c r="X194" s="173"/>
      <c r="Y194" s="136" t="s">
        <v>136</v>
      </c>
    </row>
    <row r="195" spans="11:25" x14ac:dyDescent="0.25">
      <c r="K195" s="191" t="s">
        <v>326</v>
      </c>
      <c r="L195" s="192">
        <v>835</v>
      </c>
      <c r="M195" s="193"/>
      <c r="N195" s="175"/>
      <c r="O195" s="194">
        <v>1.3668E-2</v>
      </c>
      <c r="P195" s="195"/>
      <c r="Q195" s="196">
        <v>9.5930000000000008E-3</v>
      </c>
      <c r="R195" s="197"/>
      <c r="S195" s="194">
        <v>5.0199999999999995E-4</v>
      </c>
      <c r="T195" s="199"/>
      <c r="U195" s="196">
        <v>4.0000000000000002E-4</v>
      </c>
      <c r="V195" s="103"/>
      <c r="W195" s="135" t="s">
        <v>136</v>
      </c>
      <c r="X195" s="173"/>
      <c r="Y195" s="136" t="s">
        <v>136</v>
      </c>
    </row>
    <row r="196" spans="11:25" x14ac:dyDescent="0.25">
      <c r="K196" s="191" t="s">
        <v>327</v>
      </c>
      <c r="L196" s="192">
        <v>836</v>
      </c>
      <c r="M196" s="193"/>
      <c r="N196" s="175"/>
      <c r="O196" s="194">
        <v>3.3507000000000002E-2</v>
      </c>
      <c r="P196" s="195"/>
      <c r="Q196" s="196">
        <v>2.3518000000000001E-2</v>
      </c>
      <c r="R196" s="195"/>
      <c r="S196" s="194">
        <v>2.9187000000000001E-2</v>
      </c>
      <c r="T196" s="195"/>
      <c r="U196" s="196">
        <v>2.3269999999999999E-2</v>
      </c>
      <c r="V196" s="103"/>
      <c r="W196" s="135" t="s">
        <v>136</v>
      </c>
      <c r="X196" s="173"/>
      <c r="Y196" s="136" t="s">
        <v>136</v>
      </c>
    </row>
    <row r="197" spans="11:25" x14ac:dyDescent="0.25">
      <c r="K197" s="191" t="s">
        <v>328</v>
      </c>
      <c r="L197" s="192">
        <v>838</v>
      </c>
      <c r="M197" s="193">
        <v>490</v>
      </c>
      <c r="N197" s="175"/>
      <c r="O197" s="194"/>
      <c r="P197" s="195"/>
      <c r="Q197" s="196" t="s">
        <v>2</v>
      </c>
      <c r="R197" s="197"/>
      <c r="S197" s="194"/>
      <c r="T197" s="195"/>
      <c r="U197" s="196" t="s">
        <v>2</v>
      </c>
      <c r="V197" s="103"/>
      <c r="W197" s="135" t="s">
        <v>136</v>
      </c>
      <c r="X197" s="173"/>
      <c r="Y197" s="136" t="s">
        <v>136</v>
      </c>
    </row>
    <row r="198" spans="11:25" x14ac:dyDescent="0.25">
      <c r="K198" s="191" t="s">
        <v>329</v>
      </c>
      <c r="L198" s="192">
        <v>839</v>
      </c>
      <c r="M198" s="193"/>
      <c r="N198" s="175"/>
      <c r="O198" s="194">
        <v>4.2941E-2</v>
      </c>
      <c r="P198" s="195"/>
      <c r="Q198" s="196">
        <v>3.014E-2</v>
      </c>
      <c r="R198" s="197"/>
      <c r="S198" s="194">
        <v>2.7528E-2</v>
      </c>
      <c r="T198" s="195"/>
      <c r="U198" s="196">
        <v>2.1947999999999999E-2</v>
      </c>
      <c r="V198" s="103"/>
      <c r="W198" s="135" t="s">
        <v>136</v>
      </c>
      <c r="X198" s="173"/>
      <c r="Y198" s="136" t="s">
        <v>136</v>
      </c>
    </row>
    <row r="199" spans="11:25" x14ac:dyDescent="0.25">
      <c r="K199" s="191" t="s">
        <v>330</v>
      </c>
      <c r="L199" s="192">
        <v>840</v>
      </c>
      <c r="M199" s="193"/>
      <c r="N199" s="175"/>
      <c r="O199" s="194">
        <v>3.7851000000000003E-2</v>
      </c>
      <c r="P199" s="195"/>
      <c r="Q199" s="196">
        <v>2.6567E-2</v>
      </c>
      <c r="R199" s="197"/>
      <c r="S199" s="194">
        <v>1.0926E-2</v>
      </c>
      <c r="T199" s="195"/>
      <c r="U199" s="196">
        <v>8.711E-3</v>
      </c>
      <c r="V199" s="103"/>
      <c r="W199" s="135" t="s">
        <v>136</v>
      </c>
      <c r="X199" s="173"/>
      <c r="Y199" s="136" t="s">
        <v>136</v>
      </c>
    </row>
    <row r="200" spans="11:25" x14ac:dyDescent="0.25">
      <c r="K200" s="191" t="s">
        <v>331</v>
      </c>
      <c r="L200" s="192">
        <v>841</v>
      </c>
      <c r="M200" s="193"/>
      <c r="N200" s="175"/>
      <c r="O200" s="194">
        <v>2.4604999999999998E-2</v>
      </c>
      <c r="P200" s="195"/>
      <c r="Q200" s="196">
        <v>1.7270000000000001E-2</v>
      </c>
      <c r="R200" s="195"/>
      <c r="S200" s="194">
        <v>1.1221999999999999E-2</v>
      </c>
      <c r="T200" s="195"/>
      <c r="U200" s="196">
        <v>8.9470000000000001E-3</v>
      </c>
      <c r="V200" s="103"/>
      <c r="W200" s="135" t="s">
        <v>136</v>
      </c>
      <c r="X200" s="173"/>
      <c r="Y200" s="136" t="s">
        <v>136</v>
      </c>
    </row>
    <row r="201" spans="11:25" x14ac:dyDescent="0.25">
      <c r="K201" s="191" t="s">
        <v>332</v>
      </c>
      <c r="L201" s="192">
        <v>843</v>
      </c>
      <c r="M201" s="193"/>
      <c r="N201" s="175"/>
      <c r="O201" s="194">
        <v>5.6280000000000002E-3</v>
      </c>
      <c r="P201" s="195"/>
      <c r="Q201" s="196">
        <v>3.9500000000000004E-3</v>
      </c>
      <c r="R201" s="195"/>
      <c r="S201" s="194">
        <v>5.0199999999999995E-4</v>
      </c>
      <c r="T201" s="195"/>
      <c r="U201" s="196">
        <v>4.0000000000000002E-4</v>
      </c>
      <c r="V201" s="103"/>
      <c r="W201" s="135" t="s">
        <v>136</v>
      </c>
      <c r="X201" s="173"/>
      <c r="Y201" s="136" t="s">
        <v>136</v>
      </c>
    </row>
    <row r="202" spans="11:25" x14ac:dyDescent="0.25">
      <c r="K202" s="191" t="s">
        <v>333</v>
      </c>
      <c r="L202" s="192">
        <v>846</v>
      </c>
      <c r="M202" s="193"/>
      <c r="N202" s="175"/>
      <c r="O202" s="194">
        <v>3.7766000000000001E-2</v>
      </c>
      <c r="P202" s="195"/>
      <c r="Q202" s="196">
        <v>2.6506999999999999E-2</v>
      </c>
      <c r="R202" s="195"/>
      <c r="S202" s="194">
        <v>7.7340000000000004E-3</v>
      </c>
      <c r="T202" s="195"/>
      <c r="U202" s="196">
        <v>6.1659999999999996E-3</v>
      </c>
      <c r="V202" s="103"/>
      <c r="W202" s="135" t="s">
        <v>136</v>
      </c>
      <c r="X202" s="173"/>
      <c r="Y202" s="136" t="s">
        <v>136</v>
      </c>
    </row>
    <row r="203" spans="11:25" x14ac:dyDescent="0.25">
      <c r="K203" s="191" t="s">
        <v>334</v>
      </c>
      <c r="L203" s="192">
        <v>849</v>
      </c>
      <c r="M203" s="193">
        <v>490</v>
      </c>
      <c r="N203" s="175"/>
      <c r="O203" s="194"/>
      <c r="P203" s="195"/>
      <c r="Q203" s="196" t="s">
        <v>2</v>
      </c>
      <c r="R203" s="195"/>
      <c r="S203" s="194"/>
      <c r="T203" s="195"/>
      <c r="U203" s="196" t="s">
        <v>2</v>
      </c>
      <c r="V203" s="103"/>
      <c r="W203" s="135" t="s">
        <v>136</v>
      </c>
      <c r="X203" s="173"/>
      <c r="Y203" s="136" t="s">
        <v>136</v>
      </c>
    </row>
    <row r="204" spans="11:25" x14ac:dyDescent="0.25">
      <c r="K204" s="191" t="s">
        <v>335</v>
      </c>
      <c r="L204" s="192">
        <v>850</v>
      </c>
      <c r="M204" s="193"/>
      <c r="N204" s="175"/>
      <c r="O204" s="194">
        <v>5.2546000000000002E-2</v>
      </c>
      <c r="P204" s="195"/>
      <c r="Q204" s="196">
        <v>3.6880999999999997E-2</v>
      </c>
      <c r="R204" s="195"/>
      <c r="S204" s="194">
        <v>1.9772999999999999E-2</v>
      </c>
      <c r="T204" s="195"/>
      <c r="U204" s="196">
        <v>1.5765000000000001E-2</v>
      </c>
      <c r="V204" s="103"/>
      <c r="W204" s="135" t="s">
        <v>136</v>
      </c>
      <c r="X204" s="173"/>
      <c r="Y204" s="136" t="s">
        <v>136</v>
      </c>
    </row>
    <row r="205" spans="11:25" x14ac:dyDescent="0.25">
      <c r="K205" s="191" t="s">
        <v>336</v>
      </c>
      <c r="L205" s="192">
        <v>851</v>
      </c>
      <c r="M205" s="193"/>
      <c r="N205" s="175"/>
      <c r="O205" s="194">
        <v>1.5570000000000001E-2</v>
      </c>
      <c r="P205" s="195"/>
      <c r="Q205" s="196">
        <v>1.0928E-2</v>
      </c>
      <c r="R205" s="195"/>
      <c r="S205" s="194">
        <v>5.1269999999999996E-3</v>
      </c>
      <c r="T205" s="195"/>
      <c r="U205" s="196">
        <v>4.0879999999999996E-3</v>
      </c>
      <c r="V205" s="103"/>
      <c r="W205" s="135" t="s">
        <v>136</v>
      </c>
      <c r="X205" s="173"/>
      <c r="Y205" s="136" t="s">
        <v>136</v>
      </c>
    </row>
    <row r="206" spans="11:25" x14ac:dyDescent="0.25">
      <c r="K206" s="191" t="s">
        <v>337</v>
      </c>
      <c r="L206" s="192">
        <v>852</v>
      </c>
      <c r="M206" s="193"/>
      <c r="N206" s="175"/>
      <c r="O206" s="194">
        <v>3.3549999999999999E-3</v>
      </c>
      <c r="P206" s="195"/>
      <c r="Q206" s="196">
        <v>2.3549999999999999E-3</v>
      </c>
      <c r="R206" s="197"/>
      <c r="S206" s="194">
        <v>1.72E-3</v>
      </c>
      <c r="T206" s="195"/>
      <c r="U206" s="196">
        <v>1.371E-3</v>
      </c>
      <c r="V206" s="103"/>
      <c r="W206" s="135" t="s">
        <v>136</v>
      </c>
      <c r="X206" s="173"/>
      <c r="Y206" s="136" t="s">
        <v>136</v>
      </c>
    </row>
    <row r="207" spans="11:25" x14ac:dyDescent="0.25">
      <c r="K207" s="191" t="s">
        <v>338</v>
      </c>
      <c r="L207" s="192">
        <v>853</v>
      </c>
      <c r="M207" s="193"/>
      <c r="N207" s="175"/>
      <c r="O207" s="194">
        <v>3.3449E-2</v>
      </c>
      <c r="P207" s="195"/>
      <c r="Q207" s="196">
        <v>2.3477000000000001E-2</v>
      </c>
      <c r="R207" s="197"/>
      <c r="S207" s="194">
        <v>5.0199999999999995E-4</v>
      </c>
      <c r="T207" s="195"/>
      <c r="U207" s="196">
        <v>4.0000000000000002E-4</v>
      </c>
      <c r="V207" s="103"/>
      <c r="W207" s="135" t="s">
        <v>136</v>
      </c>
      <c r="X207" s="173"/>
      <c r="Y207" s="136" t="s">
        <v>136</v>
      </c>
    </row>
    <row r="208" spans="11:25" x14ac:dyDescent="0.25">
      <c r="K208" s="191" t="s">
        <v>339</v>
      </c>
      <c r="L208" s="192">
        <v>855</v>
      </c>
      <c r="M208" s="193"/>
      <c r="N208" s="175"/>
      <c r="O208" s="194">
        <v>0.123514</v>
      </c>
      <c r="P208" s="195"/>
      <c r="Q208" s="196">
        <v>8.6693000000000006E-2</v>
      </c>
      <c r="R208" s="197"/>
      <c r="S208" s="194">
        <v>1.6206999999999999E-2</v>
      </c>
      <c r="T208" s="195"/>
      <c r="U208" s="196">
        <v>1.2921999999999999E-2</v>
      </c>
      <c r="V208" s="103"/>
      <c r="W208" s="135" t="s">
        <v>136</v>
      </c>
      <c r="X208" s="173"/>
      <c r="Y208" s="136" t="s">
        <v>136</v>
      </c>
    </row>
    <row r="209" spans="11:25" x14ac:dyDescent="0.25">
      <c r="K209" s="191" t="s">
        <v>340</v>
      </c>
      <c r="L209" s="192">
        <v>856</v>
      </c>
      <c r="M209" s="193"/>
      <c r="N209" s="175"/>
      <c r="O209" s="194">
        <v>5.104E-3</v>
      </c>
      <c r="P209" s="195"/>
      <c r="Q209" s="196">
        <v>3.5820000000000001E-3</v>
      </c>
      <c r="R209" s="197"/>
      <c r="S209" s="194">
        <v>1.048E-2</v>
      </c>
      <c r="T209" s="195"/>
      <c r="U209" s="196">
        <v>8.3560000000000006E-3</v>
      </c>
      <c r="V209" s="103"/>
      <c r="W209" s="135" t="s">
        <v>136</v>
      </c>
      <c r="X209" s="173"/>
      <c r="Y209" s="136" t="s">
        <v>136</v>
      </c>
    </row>
    <row r="210" spans="11:25" x14ac:dyDescent="0.25">
      <c r="K210" s="191" t="s">
        <v>341</v>
      </c>
      <c r="L210" s="192">
        <v>858</v>
      </c>
      <c r="M210" s="193"/>
      <c r="N210" s="175"/>
      <c r="O210" s="194">
        <v>1.0540000000000001E-2</v>
      </c>
      <c r="P210" s="195"/>
      <c r="Q210" s="196">
        <v>7.3980000000000001E-3</v>
      </c>
      <c r="R210" s="197"/>
      <c r="S210" s="194">
        <v>1.2470000000000001E-3</v>
      </c>
      <c r="T210" s="195"/>
      <c r="U210" s="196">
        <v>9.9400000000000009E-4</v>
      </c>
      <c r="V210" s="103"/>
      <c r="W210" s="135" t="s">
        <v>136</v>
      </c>
      <c r="X210" s="173"/>
      <c r="Y210" s="136" t="s">
        <v>136</v>
      </c>
    </row>
    <row r="211" spans="11:25" x14ac:dyDescent="0.25">
      <c r="K211" s="191" t="s">
        <v>342</v>
      </c>
      <c r="L211" s="192">
        <v>862</v>
      </c>
      <c r="M211" s="193"/>
      <c r="N211" s="175"/>
      <c r="O211" s="194">
        <v>1.567E-2</v>
      </c>
      <c r="P211" s="195"/>
      <c r="Q211" s="196">
        <v>1.0999E-2</v>
      </c>
      <c r="R211" s="197"/>
      <c r="S211" s="194">
        <v>1.9789999999999999E-3</v>
      </c>
      <c r="T211" s="195"/>
      <c r="U211" s="196">
        <v>1.578E-3</v>
      </c>
      <c r="V211" s="103"/>
      <c r="W211" s="135" t="s">
        <v>136</v>
      </c>
      <c r="X211" s="173"/>
      <c r="Y211" s="136" t="s">
        <v>136</v>
      </c>
    </row>
    <row r="212" spans="11:25" x14ac:dyDescent="0.25">
      <c r="K212" s="191" t="s">
        <v>343</v>
      </c>
      <c r="L212" s="192">
        <v>865</v>
      </c>
      <c r="M212" s="193"/>
      <c r="N212" s="175"/>
      <c r="O212" s="194">
        <v>4.2640999999999998E-2</v>
      </c>
      <c r="P212" s="195"/>
      <c r="Q212" s="196">
        <v>2.9929000000000001E-2</v>
      </c>
      <c r="R212" s="197"/>
      <c r="S212" s="194">
        <v>1.8256999999999999E-2</v>
      </c>
      <c r="T212" s="195"/>
      <c r="U212" s="196">
        <v>1.4555999999999999E-2</v>
      </c>
      <c r="V212" s="103"/>
      <c r="W212" s="135" t="s">
        <v>136</v>
      </c>
      <c r="X212" s="173"/>
      <c r="Y212" s="136" t="s">
        <v>136</v>
      </c>
    </row>
    <row r="213" spans="11:25" x14ac:dyDescent="0.25">
      <c r="K213" s="191" t="s">
        <v>344</v>
      </c>
      <c r="L213" s="192">
        <v>868</v>
      </c>
      <c r="M213" s="193"/>
      <c r="N213" s="175"/>
      <c r="O213" s="194">
        <v>1.103E-3</v>
      </c>
      <c r="P213" s="195"/>
      <c r="Q213" s="196">
        <v>7.7399999999999995E-4</v>
      </c>
      <c r="R213" s="197"/>
      <c r="S213" s="194">
        <v>5.0199999999999995E-4</v>
      </c>
      <c r="T213" s="195"/>
      <c r="U213" s="196">
        <v>4.0000000000000002E-4</v>
      </c>
      <c r="V213" s="103"/>
      <c r="W213" s="135" t="s">
        <v>136</v>
      </c>
      <c r="X213" s="173"/>
      <c r="Y213" s="136" t="s">
        <v>136</v>
      </c>
    </row>
    <row r="214" spans="11:25" x14ac:dyDescent="0.25">
      <c r="K214" s="191" t="s">
        <v>345</v>
      </c>
      <c r="L214" s="192">
        <v>870</v>
      </c>
      <c r="M214" s="193"/>
      <c r="N214" s="175"/>
      <c r="O214" s="194">
        <v>1.1790999999999999E-2</v>
      </c>
      <c r="P214" s="195"/>
      <c r="Q214" s="196">
        <v>8.2760000000000004E-3</v>
      </c>
      <c r="R214" s="197"/>
      <c r="S214" s="194">
        <v>1.0082000000000001E-2</v>
      </c>
      <c r="T214" s="195"/>
      <c r="U214" s="196">
        <v>8.038E-3</v>
      </c>
      <c r="V214" s="103"/>
      <c r="W214" s="135" t="s">
        <v>136</v>
      </c>
      <c r="X214" s="173"/>
      <c r="Y214" s="136" t="s">
        <v>136</v>
      </c>
    </row>
    <row r="215" spans="11:25" x14ac:dyDescent="0.25">
      <c r="K215" s="191" t="s">
        <v>346</v>
      </c>
      <c r="L215" s="192">
        <v>871</v>
      </c>
      <c r="M215" s="193"/>
      <c r="N215" s="175"/>
      <c r="O215" s="194">
        <v>4.7414999999999999E-2</v>
      </c>
      <c r="P215" s="195"/>
      <c r="Q215" s="196">
        <v>3.3279999999999997E-2</v>
      </c>
      <c r="R215" s="197"/>
      <c r="S215" s="194">
        <v>3.7369999999999999E-3</v>
      </c>
      <c r="T215" s="195"/>
      <c r="U215" s="196">
        <v>2.9789999999999999E-3</v>
      </c>
      <c r="V215" s="103"/>
      <c r="W215" s="135" t="s">
        <v>136</v>
      </c>
      <c r="X215" s="173"/>
      <c r="Y215" s="136" t="s">
        <v>136</v>
      </c>
    </row>
    <row r="216" spans="11:25" x14ac:dyDescent="0.25">
      <c r="K216" s="191" t="s">
        <v>654</v>
      </c>
      <c r="L216" s="192">
        <v>872</v>
      </c>
      <c r="M216" s="193"/>
      <c r="N216" s="175"/>
      <c r="O216" s="194">
        <v>1.067E-3</v>
      </c>
      <c r="P216" s="195"/>
      <c r="Q216" s="196">
        <v>7.4899999999999999E-4</v>
      </c>
      <c r="R216" s="197"/>
      <c r="S216" s="194">
        <v>5.0199999999999995E-4</v>
      </c>
      <c r="T216" s="195"/>
      <c r="U216" s="196">
        <v>4.0000000000000002E-4</v>
      </c>
      <c r="V216" s="103"/>
      <c r="W216" s="135" t="s">
        <v>136</v>
      </c>
      <c r="X216" s="173"/>
      <c r="Y216" s="136" t="s">
        <v>136</v>
      </c>
    </row>
    <row r="217" spans="11:25" x14ac:dyDescent="0.25">
      <c r="K217" s="191" t="s">
        <v>347</v>
      </c>
      <c r="L217" s="192">
        <v>873</v>
      </c>
      <c r="M217" s="193"/>
      <c r="N217" s="175"/>
      <c r="O217" s="194">
        <v>2.1139999999999999E-2</v>
      </c>
      <c r="P217" s="195"/>
      <c r="Q217" s="196">
        <v>1.4838E-2</v>
      </c>
      <c r="R217" s="197"/>
      <c r="S217" s="194">
        <v>1.263E-3</v>
      </c>
      <c r="T217" s="195"/>
      <c r="U217" s="196">
        <v>1.0070000000000001E-3</v>
      </c>
      <c r="V217" s="103"/>
      <c r="W217" s="135" t="s">
        <v>136</v>
      </c>
      <c r="X217" s="173"/>
      <c r="Y217" s="136" t="s">
        <v>136</v>
      </c>
    </row>
    <row r="218" spans="11:25" x14ac:dyDescent="0.25">
      <c r="K218" s="191" t="s">
        <v>348</v>
      </c>
      <c r="L218" s="192">
        <v>876</v>
      </c>
      <c r="M218" s="193"/>
      <c r="N218" s="175"/>
      <c r="O218" s="194">
        <v>1.2723999999999999E-2</v>
      </c>
      <c r="P218" s="195"/>
      <c r="Q218" s="196">
        <v>8.9309999999999997E-3</v>
      </c>
      <c r="R218" s="197"/>
      <c r="S218" s="194">
        <v>1.2938E-2</v>
      </c>
      <c r="T218" s="195"/>
      <c r="U218" s="196">
        <v>1.0315E-2</v>
      </c>
      <c r="V218" s="103"/>
      <c r="W218" s="135" t="s">
        <v>136</v>
      </c>
      <c r="X218" s="173"/>
      <c r="Y218" s="136" t="s">
        <v>136</v>
      </c>
    </row>
    <row r="219" spans="11:25" x14ac:dyDescent="0.25">
      <c r="K219" s="191" t="s">
        <v>349</v>
      </c>
      <c r="L219" s="192">
        <v>879</v>
      </c>
      <c r="M219" s="193"/>
      <c r="N219" s="175"/>
      <c r="O219" s="194">
        <v>8.2190000000000006E-3</v>
      </c>
      <c r="P219" s="195"/>
      <c r="Q219" s="196">
        <v>5.7689999999999998E-3</v>
      </c>
      <c r="R219" s="197"/>
      <c r="S219" s="194">
        <v>1.4040000000000001E-3</v>
      </c>
      <c r="T219" s="195"/>
      <c r="U219" s="196">
        <v>1.119E-3</v>
      </c>
      <c r="V219" s="103"/>
      <c r="W219" s="135" t="s">
        <v>136</v>
      </c>
      <c r="X219" s="173"/>
      <c r="Y219" s="136" t="s">
        <v>136</v>
      </c>
    </row>
    <row r="220" spans="11:25" x14ac:dyDescent="0.25">
      <c r="K220" s="191" t="s">
        <v>350</v>
      </c>
      <c r="L220" s="192">
        <v>881</v>
      </c>
      <c r="M220" s="193"/>
      <c r="N220" s="175"/>
      <c r="O220" s="194">
        <v>0.16036900000000001</v>
      </c>
      <c r="P220" s="195"/>
      <c r="Q220" s="196">
        <v>0.11256099999999999</v>
      </c>
      <c r="R220" s="197"/>
      <c r="S220" s="194">
        <v>0.123573</v>
      </c>
      <c r="T220" s="195"/>
      <c r="U220" s="196">
        <v>9.8522999999999999E-2</v>
      </c>
      <c r="V220" s="103"/>
      <c r="W220" s="135" t="s">
        <v>136</v>
      </c>
      <c r="X220" s="173"/>
      <c r="Y220" s="136" t="s">
        <v>136</v>
      </c>
    </row>
    <row r="221" spans="11:25" x14ac:dyDescent="0.25">
      <c r="K221" s="191" t="s">
        <v>351</v>
      </c>
      <c r="L221" s="192">
        <v>882</v>
      </c>
      <c r="M221" s="193">
        <v>490</v>
      </c>
      <c r="N221" s="175"/>
      <c r="O221" s="194"/>
      <c r="P221" s="195"/>
      <c r="Q221" s="196" t="s">
        <v>2</v>
      </c>
      <c r="R221" s="197"/>
      <c r="S221" s="194"/>
      <c r="T221" s="195"/>
      <c r="U221" s="196" t="s">
        <v>2</v>
      </c>
      <c r="V221" s="103"/>
      <c r="W221" s="135" t="s">
        <v>136</v>
      </c>
      <c r="X221" s="173"/>
      <c r="Y221" s="136" t="s">
        <v>136</v>
      </c>
    </row>
    <row r="222" spans="11:25" x14ac:dyDescent="0.25">
      <c r="K222" s="191" t="s">
        <v>352</v>
      </c>
      <c r="L222" s="192">
        <v>883</v>
      </c>
      <c r="M222" s="193"/>
      <c r="N222" s="175"/>
      <c r="O222" s="194">
        <v>5.3466E-2</v>
      </c>
      <c r="P222" s="195"/>
      <c r="Q222" s="196">
        <v>3.7526999999999998E-2</v>
      </c>
      <c r="R222" s="197"/>
      <c r="S222" s="194">
        <v>1.6844999999999999E-2</v>
      </c>
      <c r="T222" s="195"/>
      <c r="U222" s="196">
        <v>1.3429999999999999E-2</v>
      </c>
      <c r="V222" s="103"/>
      <c r="W222" s="135" t="s">
        <v>136</v>
      </c>
      <c r="X222" s="173"/>
      <c r="Y222" s="136" t="s">
        <v>136</v>
      </c>
    </row>
    <row r="223" spans="11:25" x14ac:dyDescent="0.25">
      <c r="K223" s="191" t="s">
        <v>353</v>
      </c>
      <c r="L223" s="192">
        <v>885</v>
      </c>
      <c r="M223" s="193"/>
      <c r="N223" s="175"/>
      <c r="O223" s="194">
        <v>6.0364000000000001E-2</v>
      </c>
      <c r="P223" s="195"/>
      <c r="Q223" s="196">
        <v>4.2368999999999997E-2</v>
      </c>
      <c r="R223" s="197"/>
      <c r="S223" s="194">
        <v>3.9614999999999997E-2</v>
      </c>
      <c r="T223" s="195"/>
      <c r="U223" s="196">
        <v>3.1584000000000001E-2</v>
      </c>
      <c r="V223" s="103"/>
      <c r="W223" s="135" t="s">
        <v>136</v>
      </c>
      <c r="X223" s="173"/>
      <c r="Y223" s="136" t="s">
        <v>136</v>
      </c>
    </row>
    <row r="224" spans="11:25" x14ac:dyDescent="0.25">
      <c r="K224" s="191" t="s">
        <v>354</v>
      </c>
      <c r="L224" s="192">
        <v>886</v>
      </c>
      <c r="M224" s="193"/>
      <c r="N224" s="175"/>
      <c r="O224" s="194">
        <v>3.8837000000000003E-2</v>
      </c>
      <c r="P224" s="195"/>
      <c r="Q224" s="196">
        <v>2.7258999999999999E-2</v>
      </c>
      <c r="R224" s="197"/>
      <c r="S224" s="194">
        <v>1.5344E-2</v>
      </c>
      <c r="T224" s="195"/>
      <c r="U224" s="196">
        <v>1.2234E-2</v>
      </c>
      <c r="V224" s="103"/>
      <c r="W224" s="135" t="s">
        <v>136</v>
      </c>
      <c r="X224" s="173"/>
      <c r="Y224" s="136" t="s">
        <v>136</v>
      </c>
    </row>
    <row r="225" spans="11:25" x14ac:dyDescent="0.25">
      <c r="K225" s="191" t="s">
        <v>355</v>
      </c>
      <c r="L225" s="192">
        <v>888</v>
      </c>
      <c r="M225" s="193"/>
      <c r="N225" s="175"/>
      <c r="O225" s="194">
        <v>5.6999999999999998E-4</v>
      </c>
      <c r="P225" s="195"/>
      <c r="Q225" s="196">
        <v>4.0000000000000002E-4</v>
      </c>
      <c r="R225" s="197"/>
      <c r="S225" s="194">
        <v>5.0199999999999995E-4</v>
      </c>
      <c r="T225" s="195"/>
      <c r="U225" s="196">
        <v>4.0000000000000002E-4</v>
      </c>
      <c r="V225" s="103"/>
      <c r="W225" s="135" t="s">
        <v>136</v>
      </c>
      <c r="X225" s="173"/>
      <c r="Y225" s="136" t="s">
        <v>136</v>
      </c>
    </row>
    <row r="226" spans="11:25" x14ac:dyDescent="0.25">
      <c r="K226" s="191" t="s">
        <v>356</v>
      </c>
      <c r="L226" s="192">
        <v>889</v>
      </c>
      <c r="M226" s="193"/>
      <c r="N226" s="175"/>
      <c r="O226" s="194">
        <v>4.1058999999999998E-2</v>
      </c>
      <c r="P226" s="195"/>
      <c r="Q226" s="196">
        <v>2.8819000000000001E-2</v>
      </c>
      <c r="R226" s="197"/>
      <c r="S226" s="194">
        <v>1.7965999999999999E-2</v>
      </c>
      <c r="T226" s="195"/>
      <c r="U226" s="196">
        <v>1.4324E-2</v>
      </c>
      <c r="V226" s="103"/>
      <c r="W226" s="135" t="s">
        <v>136</v>
      </c>
      <c r="X226" s="173"/>
      <c r="Y226" s="136" t="s">
        <v>136</v>
      </c>
    </row>
    <row r="227" spans="11:25" x14ac:dyDescent="0.25">
      <c r="K227" s="191" t="s">
        <v>357</v>
      </c>
      <c r="L227" s="192">
        <v>894</v>
      </c>
      <c r="M227" s="193"/>
      <c r="N227" s="175"/>
      <c r="O227" s="194">
        <v>1.9120000000000001E-3</v>
      </c>
      <c r="P227" s="195"/>
      <c r="Q227" s="196">
        <v>1.3420000000000001E-3</v>
      </c>
      <c r="R227" s="197"/>
      <c r="S227" s="194">
        <v>5.8300000000000001E-3</v>
      </c>
      <c r="T227" s="195"/>
      <c r="U227" s="196">
        <v>4.6480000000000002E-3</v>
      </c>
      <c r="V227" s="103"/>
      <c r="W227" s="135" t="s">
        <v>136</v>
      </c>
      <c r="X227" s="173"/>
      <c r="Y227" s="136" t="s">
        <v>136</v>
      </c>
    </row>
    <row r="228" spans="11:25" x14ac:dyDescent="0.25">
      <c r="K228" s="191" t="s">
        <v>358</v>
      </c>
      <c r="L228" s="192">
        <v>895</v>
      </c>
      <c r="M228" s="193"/>
      <c r="N228" s="175"/>
      <c r="O228" s="194">
        <v>3.094E-3</v>
      </c>
      <c r="P228" s="195"/>
      <c r="Q228" s="196">
        <v>2.1719999999999999E-3</v>
      </c>
      <c r="R228" s="197"/>
      <c r="S228" s="194">
        <v>6.6299999999999996E-4</v>
      </c>
      <c r="T228" s="195"/>
      <c r="U228" s="196">
        <v>5.2899999999999996E-4</v>
      </c>
      <c r="V228" s="103"/>
      <c r="W228" s="135" t="s">
        <v>136</v>
      </c>
      <c r="X228" s="173"/>
      <c r="Y228" s="136" t="s">
        <v>136</v>
      </c>
    </row>
    <row r="229" spans="11:25" x14ac:dyDescent="0.25">
      <c r="K229" s="191" t="s">
        <v>359</v>
      </c>
      <c r="L229" s="192">
        <v>896</v>
      </c>
      <c r="M229" s="193"/>
      <c r="N229" s="175"/>
      <c r="O229" s="194">
        <v>7.607E-3</v>
      </c>
      <c r="P229" s="195"/>
      <c r="Q229" s="196">
        <v>5.339E-3</v>
      </c>
      <c r="R229" s="197"/>
      <c r="S229" s="194">
        <v>7.6660000000000001E-3</v>
      </c>
      <c r="T229" s="195"/>
      <c r="U229" s="196">
        <v>6.1120000000000002E-3</v>
      </c>
      <c r="V229" s="103"/>
      <c r="W229" s="135" t="s">
        <v>136</v>
      </c>
      <c r="X229" s="173"/>
      <c r="Y229" s="136" t="s">
        <v>136</v>
      </c>
    </row>
    <row r="230" spans="11:25" x14ac:dyDescent="0.25">
      <c r="K230" s="191" t="s">
        <v>360</v>
      </c>
      <c r="L230" s="192">
        <v>899</v>
      </c>
      <c r="M230" s="193"/>
      <c r="N230" s="175"/>
      <c r="O230" s="194">
        <v>2.4889999999999999E-3</v>
      </c>
      <c r="P230" s="195"/>
      <c r="Q230" s="196">
        <v>1.7470000000000001E-3</v>
      </c>
      <c r="R230" s="197"/>
      <c r="S230" s="194">
        <v>5.0199999999999995E-4</v>
      </c>
      <c r="T230" s="195"/>
      <c r="U230" s="196">
        <v>4.0000000000000002E-4</v>
      </c>
      <c r="V230" s="103"/>
      <c r="W230" s="135" t="s">
        <v>136</v>
      </c>
      <c r="X230" s="173"/>
      <c r="Y230" s="136" t="s">
        <v>136</v>
      </c>
    </row>
    <row r="231" spans="11:25" x14ac:dyDescent="0.25">
      <c r="K231" s="191" t="s">
        <v>361</v>
      </c>
      <c r="L231" s="192">
        <v>955</v>
      </c>
      <c r="M231" s="193"/>
      <c r="N231" s="175"/>
      <c r="O231" s="194">
        <v>2.4226999999999999E-2</v>
      </c>
      <c r="P231" s="195"/>
      <c r="Q231" s="196">
        <v>1.7004999999999999E-2</v>
      </c>
      <c r="R231" s="197"/>
      <c r="S231" s="194">
        <v>7.6829999999999997E-3</v>
      </c>
      <c r="T231" s="195"/>
      <c r="U231" s="196">
        <v>6.1260000000000004E-3</v>
      </c>
      <c r="V231" s="103"/>
      <c r="W231" s="135" t="s">
        <v>136</v>
      </c>
      <c r="X231" s="173"/>
      <c r="Y231" s="136" t="s">
        <v>136</v>
      </c>
    </row>
    <row r="232" spans="11:25" x14ac:dyDescent="0.25">
      <c r="W232" s="70" t="str">
        <f t="shared" ref="W232:W240" si="0">IFERROR(VLOOKUP(L232,AC:AF,3,FALSE),"")</f>
        <v/>
      </c>
      <c r="Y232" s="70" t="str">
        <f t="shared" ref="Y232:Y240" si="1">IFERROR(VLOOKUP(L232,AC:AF,4,FALSE),"")</f>
        <v/>
      </c>
    </row>
    <row r="233" spans="11:25" x14ac:dyDescent="0.25">
      <c r="S233" s="70" t="s">
        <v>136</v>
      </c>
      <c r="U233" s="70" t="s">
        <v>136</v>
      </c>
      <c r="W233" s="70" t="str">
        <f t="shared" si="0"/>
        <v/>
      </c>
      <c r="Y233" s="70" t="str">
        <f t="shared" si="1"/>
        <v/>
      </c>
    </row>
    <row r="234" spans="11:25" x14ac:dyDescent="0.25">
      <c r="S234" s="70" t="s">
        <v>136</v>
      </c>
      <c r="U234" s="70" t="s">
        <v>136</v>
      </c>
      <c r="W234" s="70" t="str">
        <f t="shared" si="0"/>
        <v/>
      </c>
      <c r="Y234" s="70" t="str">
        <f t="shared" si="1"/>
        <v/>
      </c>
    </row>
    <row r="235" spans="11:25" x14ac:dyDescent="0.25">
      <c r="S235" s="70" t="s">
        <v>136</v>
      </c>
      <c r="U235" s="70" t="s">
        <v>136</v>
      </c>
      <c r="W235" s="70" t="str">
        <f t="shared" si="0"/>
        <v/>
      </c>
      <c r="Y235" s="70" t="str">
        <f t="shared" si="1"/>
        <v/>
      </c>
    </row>
    <row r="236" spans="11:25" x14ac:dyDescent="0.25">
      <c r="W236" s="70" t="str">
        <f t="shared" si="0"/>
        <v/>
      </c>
      <c r="Y236" s="70" t="str">
        <f t="shared" si="1"/>
        <v/>
      </c>
    </row>
    <row r="237" spans="11:25" x14ac:dyDescent="0.25">
      <c r="W237" s="70" t="str">
        <f t="shared" si="0"/>
        <v/>
      </c>
      <c r="Y237" s="70" t="str">
        <f t="shared" si="1"/>
        <v/>
      </c>
    </row>
    <row r="238" spans="11:25" x14ac:dyDescent="0.25">
      <c r="W238" s="70" t="str">
        <f t="shared" si="0"/>
        <v/>
      </c>
      <c r="Y238" s="70" t="str">
        <f t="shared" si="1"/>
        <v/>
      </c>
    </row>
    <row r="239" spans="11:25" x14ac:dyDescent="0.25">
      <c r="W239" s="70" t="str">
        <f t="shared" si="0"/>
        <v/>
      </c>
      <c r="Y239" s="70" t="str">
        <f t="shared" si="1"/>
        <v/>
      </c>
    </row>
    <row r="240" spans="11:25" x14ac:dyDescent="0.25">
      <c r="W240" s="70" t="str">
        <f t="shared" si="0"/>
        <v/>
      </c>
      <c r="Y240" s="70" t="str">
        <f t="shared" si="1"/>
        <v/>
      </c>
    </row>
    <row r="243" spans="23:23" x14ac:dyDescent="0.25">
      <c r="W243" s="70" t="s">
        <v>136</v>
      </c>
    </row>
    <row r="244" spans="23:23" x14ac:dyDescent="0.25">
      <c r="W244" s="70" t="s">
        <v>136</v>
      </c>
    </row>
    <row r="245" spans="23:23" x14ac:dyDescent="0.25">
      <c r="W245" s="70" t="s">
        <v>136</v>
      </c>
    </row>
    <row r="246" spans="23:23" x14ac:dyDescent="0.25">
      <c r="W246" s="70" t="s">
        <v>136</v>
      </c>
    </row>
  </sheetData>
  <mergeCells count="10">
    <mergeCell ref="W2:Y2"/>
    <mergeCell ref="O5:Y5"/>
    <mergeCell ref="O7:O8"/>
    <mergeCell ref="S7:S8"/>
    <mergeCell ref="W7:W8"/>
    <mergeCell ref="O10:P10"/>
    <mergeCell ref="K9:M9"/>
    <mergeCell ref="S10:T10"/>
    <mergeCell ref="W10:X10"/>
    <mergeCell ref="K8:M8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8" fitToHeight="0" orientation="portrait" r:id="rId1"/>
  <headerFooter>
    <oddFooter>&amp;RI.XII-&amp;P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3"/>
  <sheetViews>
    <sheetView zoomScaleNormal="100" zoomScaleSheetLayoutView="100" workbookViewId="0">
      <selection sqref="A1:AH103"/>
    </sheetView>
  </sheetViews>
  <sheetFormatPr baseColWidth="10" defaultColWidth="5.5703125" defaultRowHeight="12.75" x14ac:dyDescent="0.2"/>
  <cols>
    <col min="1" max="1" width="5.85546875" style="202" customWidth="1"/>
    <col min="2" max="2" width="11.85546875" style="67" customWidth="1"/>
    <col min="3" max="3" width="5.5703125" style="68" customWidth="1"/>
    <col min="4" max="4" width="5.5703125" style="69" customWidth="1"/>
    <col min="5" max="5" width="0.7109375" style="67" customWidth="1"/>
    <col min="6" max="6" width="0.7109375" style="70" customWidth="1"/>
    <col min="7" max="7" width="10.42578125" style="70" customWidth="1"/>
    <col min="8" max="8" width="1.28515625" style="70" customWidth="1"/>
    <col min="9" max="9" width="10" style="70" customWidth="1"/>
    <col min="10" max="10" width="0.7109375" style="67" customWidth="1"/>
    <col min="11" max="11" width="0.7109375" style="70" customWidth="1"/>
    <col min="12" max="12" width="10.42578125" style="71" customWidth="1"/>
    <col min="13" max="13" width="1.28515625" style="70" customWidth="1"/>
    <col min="14" max="14" width="10.140625" style="70" customWidth="1"/>
    <col min="15" max="15" width="0.7109375" style="67" customWidth="1"/>
    <col min="16" max="16" width="0.7109375" style="70" customWidth="1"/>
    <col min="17" max="17" width="10.42578125" style="71" customWidth="1"/>
    <col min="18" max="18" width="1.28515625" style="70" customWidth="1"/>
    <col min="19" max="19" width="10.28515625" style="70" customWidth="1"/>
    <col min="20" max="20" width="0.7109375" style="67" customWidth="1"/>
    <col min="21" max="21" width="0.7109375" style="70" customWidth="1"/>
    <col min="22" max="22" width="10.42578125" style="70" customWidth="1"/>
    <col min="23" max="23" width="1.28515625" style="70" customWidth="1"/>
    <col min="24" max="24" width="10" style="70" customWidth="1"/>
    <col min="25" max="25" width="0.7109375" style="67" customWidth="1"/>
    <col min="26" max="26" width="0.7109375" style="70" customWidth="1"/>
    <col min="27" max="27" width="10.42578125" style="71" customWidth="1"/>
    <col min="28" max="28" width="1.28515625" style="70" customWidth="1"/>
    <col min="29" max="29" width="10.140625" style="70" customWidth="1"/>
    <col min="30" max="30" width="0.7109375" style="67" customWidth="1"/>
    <col min="31" max="31" width="0.7109375" style="70" customWidth="1"/>
    <col min="32" max="32" width="10.42578125" style="71" customWidth="1"/>
    <col min="33" max="33" width="1.28515625" style="70" customWidth="1"/>
    <col min="34" max="34" width="10.28515625" style="70" customWidth="1"/>
    <col min="35" max="248" width="11.42578125" style="67" customWidth="1"/>
    <col min="249" max="249" width="5.85546875" style="67" customWidth="1"/>
    <col min="250" max="250" width="11.85546875" style="67" customWidth="1"/>
    <col min="251" max="16384" width="5.5703125" style="67"/>
  </cols>
  <sheetData>
    <row r="1" spans="1:34" ht="14.25" x14ac:dyDescent="0.2">
      <c r="S1" s="151"/>
      <c r="AH1" s="151">
        <v>511</v>
      </c>
    </row>
    <row r="2" spans="1:34" ht="12.75" customHeight="1" x14ac:dyDescent="0.2">
      <c r="Q2" s="407"/>
      <c r="R2" s="407"/>
      <c r="S2" s="407"/>
      <c r="AF2" s="407">
        <v>41974</v>
      </c>
      <c r="AG2" s="407"/>
      <c r="AH2" s="407"/>
    </row>
    <row r="3" spans="1:34" ht="12.75" customHeight="1" x14ac:dyDescent="0.2">
      <c r="Q3" s="246"/>
      <c r="R3" s="246"/>
      <c r="S3" s="246"/>
      <c r="AF3" s="246"/>
      <c r="AG3" s="246"/>
      <c r="AH3" s="246"/>
    </row>
    <row r="4" spans="1:34" ht="14.25" x14ac:dyDescent="0.2">
      <c r="A4" s="75" t="s">
        <v>46</v>
      </c>
      <c r="B4" s="359" t="s">
        <v>459</v>
      </c>
      <c r="E4" s="359" t="s">
        <v>460</v>
      </c>
      <c r="F4" s="359"/>
      <c r="G4" s="359" t="s">
        <v>461</v>
      </c>
      <c r="AF4" s="246"/>
      <c r="AG4" s="246"/>
      <c r="AH4" s="246"/>
    </row>
    <row r="5" spans="1:34" ht="6.75" customHeight="1" x14ac:dyDescent="0.2">
      <c r="S5" s="72"/>
      <c r="T5" s="322" t="s">
        <v>2</v>
      </c>
      <c r="U5" s="323" t="s">
        <v>2</v>
      </c>
      <c r="V5" s="72"/>
      <c r="AF5" s="246"/>
      <c r="AG5" s="246"/>
      <c r="AH5" s="246"/>
    </row>
    <row r="6" spans="1:34" ht="15.75" x14ac:dyDescent="0.25">
      <c r="E6" s="248" t="s">
        <v>2</v>
      </c>
      <c r="F6" s="324" t="s">
        <v>2</v>
      </c>
      <c r="G6" s="420" t="s">
        <v>462</v>
      </c>
      <c r="H6" s="420"/>
      <c r="I6" s="420"/>
      <c r="J6" s="325"/>
      <c r="K6" s="326" t="s">
        <v>2</v>
      </c>
      <c r="L6" s="420" t="s">
        <v>633</v>
      </c>
      <c r="M6" s="420"/>
      <c r="N6" s="420"/>
      <c r="O6" s="248" t="s">
        <v>2</v>
      </c>
      <c r="P6" s="327"/>
      <c r="Q6" s="420" t="s">
        <v>94</v>
      </c>
      <c r="R6" s="420"/>
      <c r="S6" s="420"/>
      <c r="T6" s="252" t="s">
        <v>2</v>
      </c>
      <c r="U6" s="324" t="s">
        <v>2</v>
      </c>
      <c r="V6" s="446" t="s">
        <v>463</v>
      </c>
      <c r="W6" s="446"/>
      <c r="X6" s="446"/>
      <c r="Y6" s="325"/>
      <c r="Z6" s="326" t="s">
        <v>2</v>
      </c>
      <c r="AA6" s="446" t="s">
        <v>464</v>
      </c>
      <c r="AB6" s="446"/>
      <c r="AC6" s="446"/>
      <c r="AD6" s="248" t="s">
        <v>2</v>
      </c>
      <c r="AE6" s="327"/>
      <c r="AF6" s="446" t="s">
        <v>465</v>
      </c>
      <c r="AG6" s="446"/>
      <c r="AH6" s="446"/>
    </row>
    <row r="7" spans="1:34" s="249" customFormat="1" ht="13.5" customHeight="1" x14ac:dyDescent="0.25">
      <c r="B7" s="328"/>
      <c r="D7" s="250"/>
      <c r="E7" s="252" t="s">
        <v>2</v>
      </c>
      <c r="F7" s="324" t="s">
        <v>2</v>
      </c>
      <c r="G7" s="420" t="s">
        <v>466</v>
      </c>
      <c r="H7" s="420"/>
      <c r="I7" s="420"/>
      <c r="J7" s="252" t="s">
        <v>2</v>
      </c>
      <c r="K7" s="326" t="s">
        <v>2</v>
      </c>
      <c r="L7" s="420" t="s">
        <v>634</v>
      </c>
      <c r="M7" s="420"/>
      <c r="N7" s="420"/>
      <c r="O7" s="252" t="s">
        <v>2</v>
      </c>
      <c r="P7" s="324"/>
      <c r="Q7" s="420" t="s">
        <v>467</v>
      </c>
      <c r="R7" s="420"/>
      <c r="S7" s="420"/>
      <c r="T7"/>
      <c r="U7" s="120"/>
      <c r="V7" s="446"/>
      <c r="W7" s="446"/>
      <c r="X7" s="446"/>
      <c r="Y7" s="325"/>
      <c r="Z7" s="326"/>
      <c r="AA7" s="446"/>
      <c r="AB7" s="446"/>
      <c r="AC7" s="446"/>
      <c r="AD7" s="248"/>
      <c r="AE7" s="327"/>
      <c r="AF7" s="446"/>
      <c r="AG7" s="446"/>
      <c r="AH7" s="446"/>
    </row>
    <row r="8" spans="1:34" s="249" customFormat="1" ht="8.25" customHeight="1" x14ac:dyDescent="0.25">
      <c r="C8" s="250"/>
      <c r="D8" s="251"/>
      <c r="E8" s="252"/>
      <c r="F8" s="253"/>
      <c r="G8" s="254"/>
      <c r="H8" s="254"/>
      <c r="I8" s="254"/>
      <c r="J8" s="252"/>
      <c r="K8" s="253"/>
      <c r="L8" s="254"/>
      <c r="M8" s="254"/>
      <c r="N8" s="254"/>
      <c r="O8" s="252"/>
      <c r="P8" s="253"/>
      <c r="Q8" s="256"/>
      <c r="R8" s="256"/>
      <c r="S8" s="256"/>
      <c r="T8" s="259"/>
      <c r="U8" s="126"/>
      <c r="V8" s="446"/>
      <c r="W8" s="446"/>
      <c r="X8" s="446"/>
      <c r="Y8" s="325"/>
      <c r="Z8" s="326"/>
      <c r="AA8" s="446"/>
      <c r="AB8" s="446"/>
      <c r="AC8" s="446"/>
      <c r="AD8" s="248"/>
      <c r="AE8" s="327"/>
      <c r="AF8" s="446"/>
      <c r="AG8" s="446"/>
      <c r="AH8" s="446"/>
    </row>
    <row r="9" spans="1:34" s="84" customFormat="1" ht="12.75" customHeight="1" x14ac:dyDescent="0.2">
      <c r="A9" s="202"/>
      <c r="B9" s="328"/>
      <c r="C9" s="257"/>
      <c r="D9" s="101"/>
      <c r="F9" s="447" t="s">
        <v>602</v>
      </c>
      <c r="G9" s="448"/>
      <c r="H9" s="448"/>
      <c r="I9" s="448"/>
      <c r="J9" s="449"/>
      <c r="K9" s="447" t="s">
        <v>603</v>
      </c>
      <c r="L9" s="448"/>
      <c r="M9" s="448"/>
      <c r="N9" s="448"/>
      <c r="O9" s="449"/>
      <c r="P9" s="447" t="s">
        <v>604</v>
      </c>
      <c r="Q9" s="448"/>
      <c r="R9" s="448"/>
      <c r="S9" s="448"/>
      <c r="T9" s="449"/>
      <c r="U9" s="138"/>
      <c r="V9" s="446" t="s">
        <v>605</v>
      </c>
      <c r="W9" s="446"/>
      <c r="X9" s="446"/>
      <c r="Y9" s="252" t="s">
        <v>2</v>
      </c>
      <c r="Z9" s="326" t="s">
        <v>2</v>
      </c>
      <c r="AA9" s="446" t="s">
        <v>606</v>
      </c>
      <c r="AB9" s="446"/>
      <c r="AC9" s="446"/>
      <c r="AD9" s="252" t="s">
        <v>2</v>
      </c>
      <c r="AE9" s="324"/>
      <c r="AF9" s="446" t="s">
        <v>607</v>
      </c>
      <c r="AG9" s="446"/>
      <c r="AH9" s="446"/>
    </row>
    <row r="10" spans="1:34" s="84" customFormat="1" ht="3.75" customHeight="1" thickBot="1" x14ac:dyDescent="0.3">
      <c r="A10" s="233"/>
      <c r="B10" s="99"/>
      <c r="C10" s="100"/>
      <c r="D10" s="101"/>
      <c r="E10"/>
      <c r="F10" s="120"/>
      <c r="G10" s="103"/>
      <c r="H10" s="104"/>
      <c r="I10" s="103"/>
      <c r="J10"/>
      <c r="K10" s="120"/>
      <c r="L10" s="103"/>
      <c r="M10" s="104"/>
      <c r="N10" s="103"/>
      <c r="O10"/>
      <c r="P10" s="120"/>
      <c r="Q10" s="103"/>
      <c r="R10" s="104"/>
      <c r="S10" s="103"/>
      <c r="T10" s="141"/>
      <c r="U10" s="138"/>
      <c r="V10" s="103"/>
      <c r="W10" s="104"/>
      <c r="X10" s="103"/>
      <c r="Y10"/>
      <c r="Z10" s="120"/>
      <c r="AA10" s="103"/>
      <c r="AB10" s="104"/>
      <c r="AC10" s="103"/>
      <c r="AD10"/>
      <c r="AE10" s="120"/>
      <c r="AF10" s="103"/>
      <c r="AG10" s="104"/>
      <c r="AH10" s="103"/>
    </row>
    <row r="11" spans="1:34" s="113" customFormat="1" ht="26.25" customHeight="1" thickBot="1" x14ac:dyDescent="0.25">
      <c r="A11" s="258"/>
      <c r="B11" s="400" t="s">
        <v>468</v>
      </c>
      <c r="C11" s="401"/>
      <c r="D11" s="402"/>
      <c r="E11" s="259"/>
      <c r="F11" s="126"/>
      <c r="G11" s="403" t="s">
        <v>130</v>
      </c>
      <c r="H11" s="412"/>
      <c r="I11" s="112" t="s">
        <v>131</v>
      </c>
      <c r="J11" s="259"/>
      <c r="K11" s="126"/>
      <c r="L11" s="403" t="s">
        <v>132</v>
      </c>
      <c r="M11" s="405"/>
      <c r="N11" s="112" t="s">
        <v>131</v>
      </c>
      <c r="O11" s="259"/>
      <c r="P11" s="126"/>
      <c r="Q11" s="403" t="s">
        <v>132</v>
      </c>
      <c r="R11" s="405"/>
      <c r="S11" s="112" t="s">
        <v>131</v>
      </c>
      <c r="T11" s="141"/>
      <c r="U11" s="138"/>
      <c r="V11" s="403" t="s">
        <v>130</v>
      </c>
      <c r="W11" s="412"/>
      <c r="X11" s="112" t="s">
        <v>131</v>
      </c>
      <c r="Y11" s="259"/>
      <c r="Z11" s="126"/>
      <c r="AA11" s="403" t="s">
        <v>132</v>
      </c>
      <c r="AB11" s="405"/>
      <c r="AC11" s="112" t="s">
        <v>131</v>
      </c>
      <c r="AD11" s="259"/>
      <c r="AE11" s="126"/>
      <c r="AF11" s="403" t="s">
        <v>132</v>
      </c>
      <c r="AG11" s="405"/>
      <c r="AH11" s="112" t="s">
        <v>131</v>
      </c>
    </row>
    <row r="12" spans="1:34" customFormat="1" ht="5.25" customHeight="1" x14ac:dyDescent="0.25">
      <c r="A12" s="221"/>
      <c r="B12" s="115" t="s">
        <v>2</v>
      </c>
      <c r="C12" s="116" t="s">
        <v>2</v>
      </c>
      <c r="D12" s="116"/>
      <c r="E12" s="141"/>
      <c r="F12" s="260"/>
      <c r="G12" s="70"/>
      <c r="H12" s="118"/>
      <c r="I12" s="121" t="s">
        <v>2</v>
      </c>
      <c r="J12" s="141"/>
      <c r="K12" s="260"/>
      <c r="L12" s="71"/>
      <c r="M12" s="118"/>
      <c r="N12" s="121" t="s">
        <v>2</v>
      </c>
      <c r="O12" s="141"/>
      <c r="P12" s="260"/>
      <c r="Q12" s="71"/>
      <c r="R12" s="118"/>
      <c r="S12" s="121" t="s">
        <v>2</v>
      </c>
      <c r="T12" s="141"/>
      <c r="U12" s="138"/>
      <c r="V12" s="70"/>
      <c r="W12" s="118"/>
      <c r="X12" s="121" t="s">
        <v>2</v>
      </c>
      <c r="Y12" s="141"/>
      <c r="Z12" s="260"/>
      <c r="AA12" s="71"/>
      <c r="AB12" s="118"/>
      <c r="AC12" s="121" t="s">
        <v>2</v>
      </c>
      <c r="AD12" s="141"/>
      <c r="AE12" s="260"/>
      <c r="AF12" s="71"/>
      <c r="AG12" s="118"/>
      <c r="AH12" s="121" t="s">
        <v>2</v>
      </c>
    </row>
    <row r="13" spans="1:34" ht="12.75" customHeight="1" x14ac:dyDescent="0.2">
      <c r="A13" s="221"/>
      <c r="B13" s="122">
        <f>COUNT(C14:C260)</f>
        <v>90</v>
      </c>
      <c r="D13" s="190" t="s">
        <v>4</v>
      </c>
      <c r="E13" s="141"/>
      <c r="F13" s="138"/>
      <c r="G13" s="125" t="s">
        <v>133</v>
      </c>
      <c r="I13" s="122">
        <f>COUNT(I14:I301)</f>
        <v>86</v>
      </c>
      <c r="J13" s="141"/>
      <c r="K13" s="138"/>
      <c r="L13" s="125" t="s">
        <v>133</v>
      </c>
      <c r="N13" s="122">
        <f>COUNT(N14:N301)</f>
        <v>86</v>
      </c>
      <c r="O13" s="141"/>
      <c r="P13" s="138"/>
      <c r="Q13" s="125" t="s">
        <v>133</v>
      </c>
      <c r="S13" s="122">
        <f>COUNT(S14:S301)</f>
        <v>86</v>
      </c>
      <c r="U13" s="126"/>
      <c r="V13" s="125" t="s">
        <v>133</v>
      </c>
      <c r="X13" s="122">
        <f>COUNT(X14:X301)</f>
        <v>86</v>
      </c>
      <c r="Y13" s="141"/>
      <c r="Z13" s="138"/>
      <c r="AA13" s="125" t="s">
        <v>133</v>
      </c>
      <c r="AC13" s="122">
        <f>COUNT(AC14:AC301)</f>
        <v>24</v>
      </c>
      <c r="AD13" s="141"/>
      <c r="AE13" s="138"/>
      <c r="AF13" s="125" t="s">
        <v>133</v>
      </c>
      <c r="AH13" s="122">
        <f>COUNT(AH14:AH301)</f>
        <v>86</v>
      </c>
    </row>
    <row r="14" spans="1:34" s="141" customFormat="1" ht="12" x14ac:dyDescent="0.2">
      <c r="A14" s="224"/>
      <c r="B14" s="261" t="s">
        <v>158</v>
      </c>
      <c r="C14" s="262">
        <v>11</v>
      </c>
      <c r="D14" s="263"/>
      <c r="F14" s="138"/>
      <c r="G14" s="360">
        <v>100</v>
      </c>
      <c r="H14" s="361"/>
      <c r="I14" s="362">
        <v>57.280476999999998</v>
      </c>
      <c r="J14" s="363"/>
      <c r="K14" s="364"/>
      <c r="L14" s="360">
        <v>100</v>
      </c>
      <c r="M14" s="361"/>
      <c r="N14" s="362">
        <v>55.148535000000003</v>
      </c>
      <c r="O14" s="363"/>
      <c r="P14" s="364"/>
      <c r="Q14" s="360">
        <v>100</v>
      </c>
      <c r="R14" s="361"/>
      <c r="S14" s="362">
        <v>50.313797000000001</v>
      </c>
      <c r="T14" s="363"/>
      <c r="U14" s="364"/>
      <c r="V14" s="360">
        <v>100</v>
      </c>
      <c r="W14" s="361"/>
      <c r="X14" s="362">
        <v>69.742320000000007</v>
      </c>
      <c r="Y14" s="363"/>
      <c r="Z14" s="364"/>
      <c r="AA14" s="360">
        <v>100</v>
      </c>
      <c r="AB14" s="361"/>
      <c r="AC14" s="362">
        <v>85.941472000000005</v>
      </c>
      <c r="AD14" s="363"/>
      <c r="AE14" s="364"/>
      <c r="AF14" s="360">
        <v>100</v>
      </c>
      <c r="AG14" s="361"/>
      <c r="AH14" s="362">
        <v>85.812138000000004</v>
      </c>
    </row>
    <row r="15" spans="1:34" s="141" customFormat="1" ht="12" x14ac:dyDescent="0.2">
      <c r="A15" s="224"/>
      <c r="B15" s="261" t="s">
        <v>159</v>
      </c>
      <c r="C15" s="262">
        <v>22</v>
      </c>
      <c r="D15" s="263"/>
      <c r="F15" s="138"/>
      <c r="G15" s="360">
        <v>0.12972</v>
      </c>
      <c r="H15" s="361"/>
      <c r="I15" s="362">
        <v>7.4303999999999995E-2</v>
      </c>
      <c r="J15" s="363"/>
      <c r="K15" s="364"/>
      <c r="L15" s="360">
        <v>3.0525E-2</v>
      </c>
      <c r="M15" s="361"/>
      <c r="N15" s="362">
        <v>1.6833999999999998E-2</v>
      </c>
      <c r="O15" s="363"/>
      <c r="P15" s="364"/>
      <c r="Q15" s="360">
        <v>7.9500000000000003E-4</v>
      </c>
      <c r="R15" s="361"/>
      <c r="S15" s="362">
        <v>4.0000000000000002E-4</v>
      </c>
      <c r="T15" s="363"/>
      <c r="U15" s="364"/>
      <c r="V15" s="360">
        <v>1.9365E-2</v>
      </c>
      <c r="W15" s="361"/>
      <c r="X15" s="362">
        <v>1.3505E-2</v>
      </c>
      <c r="Y15" s="363"/>
      <c r="Z15" s="364"/>
      <c r="AA15" s="360"/>
      <c r="AB15" s="361"/>
      <c r="AC15" s="362"/>
      <c r="AD15" s="363"/>
      <c r="AE15" s="364"/>
      <c r="AF15" s="360">
        <v>1.7611000000000002E-2</v>
      </c>
      <c r="AG15" s="361"/>
      <c r="AH15" s="362">
        <v>1.5112E-2</v>
      </c>
    </row>
    <row r="16" spans="1:34" s="141" customFormat="1" ht="12" x14ac:dyDescent="0.2">
      <c r="A16" s="224"/>
      <c r="B16" s="261" t="s">
        <v>160</v>
      </c>
      <c r="C16" s="262">
        <v>23</v>
      </c>
      <c r="D16" s="263"/>
      <c r="F16" s="138"/>
      <c r="G16" s="360">
        <v>6.7390000000000005E-2</v>
      </c>
      <c r="H16" s="361"/>
      <c r="I16" s="362">
        <v>3.8601000000000003E-2</v>
      </c>
      <c r="J16" s="363"/>
      <c r="K16" s="364"/>
      <c r="L16" s="360">
        <v>1.6348999999999999E-2</v>
      </c>
      <c r="M16" s="361"/>
      <c r="N16" s="362">
        <v>9.0159999999999997E-3</v>
      </c>
      <c r="O16" s="363"/>
      <c r="P16" s="364"/>
      <c r="Q16" s="360">
        <v>7.9500000000000003E-4</v>
      </c>
      <c r="R16" s="361"/>
      <c r="S16" s="362">
        <v>4.0000000000000002E-4</v>
      </c>
      <c r="T16" s="363"/>
      <c r="U16" s="364"/>
      <c r="V16" s="360">
        <v>2.6605E-2</v>
      </c>
      <c r="W16" s="361"/>
      <c r="X16" s="362">
        <v>1.8554999999999999E-2</v>
      </c>
      <c r="Y16" s="363"/>
      <c r="Z16" s="364"/>
      <c r="AA16" s="360">
        <v>4.529E-3</v>
      </c>
      <c r="AB16" s="361"/>
      <c r="AC16" s="362">
        <v>3.8920000000000001E-3</v>
      </c>
      <c r="AD16" s="363"/>
      <c r="AE16" s="364"/>
      <c r="AF16" s="360">
        <v>1.2994E-2</v>
      </c>
      <c r="AG16" s="361"/>
      <c r="AH16" s="362">
        <v>1.115E-2</v>
      </c>
    </row>
    <row r="17" spans="1:34" s="141" customFormat="1" ht="12" x14ac:dyDescent="0.2">
      <c r="A17" s="224"/>
      <c r="B17" s="261" t="s">
        <v>161</v>
      </c>
      <c r="C17" s="262">
        <v>24</v>
      </c>
      <c r="D17" s="263"/>
      <c r="F17" s="138"/>
      <c r="G17" s="360">
        <v>2.2352E-2</v>
      </c>
      <c r="H17" s="361"/>
      <c r="I17" s="362">
        <v>1.2803E-2</v>
      </c>
      <c r="J17" s="363"/>
      <c r="K17" s="364"/>
      <c r="L17" s="360">
        <v>1.188E-2</v>
      </c>
      <c r="M17" s="361"/>
      <c r="N17" s="362">
        <v>6.5519999999999997E-3</v>
      </c>
      <c r="O17" s="363"/>
      <c r="P17" s="364"/>
      <c r="Q17" s="360">
        <v>7.9500000000000003E-4</v>
      </c>
      <c r="R17" s="361"/>
      <c r="S17" s="362">
        <v>4.0000000000000002E-4</v>
      </c>
      <c r="T17" s="363"/>
      <c r="U17" s="364"/>
      <c r="V17" s="360">
        <v>1.4848999999999999E-2</v>
      </c>
      <c r="W17" s="361"/>
      <c r="X17" s="362">
        <v>1.0356000000000001E-2</v>
      </c>
      <c r="Y17" s="363"/>
      <c r="Z17" s="364"/>
      <c r="AA17" s="360">
        <v>4.6500000000000003E-4</v>
      </c>
      <c r="AB17" s="361"/>
      <c r="AC17" s="362">
        <v>4.0000000000000002E-4</v>
      </c>
      <c r="AD17" s="363"/>
      <c r="AE17" s="364"/>
      <c r="AF17" s="360">
        <v>1.5436999999999999E-2</v>
      </c>
      <c r="AG17" s="361"/>
      <c r="AH17" s="362">
        <v>1.3247E-2</v>
      </c>
    </row>
    <row r="18" spans="1:34" s="141" customFormat="1" ht="12" x14ac:dyDescent="0.2">
      <c r="A18" s="224"/>
      <c r="B18" s="261" t="s">
        <v>162</v>
      </c>
      <c r="C18" s="262">
        <v>27</v>
      </c>
      <c r="D18" s="263"/>
      <c r="F18" s="138"/>
      <c r="G18" s="360">
        <v>1.3783999999999999E-2</v>
      </c>
      <c r="H18" s="361"/>
      <c r="I18" s="362">
        <v>7.8949999999999992E-3</v>
      </c>
      <c r="J18" s="363"/>
      <c r="K18" s="364"/>
      <c r="L18" s="360">
        <v>7.2499999999999995E-4</v>
      </c>
      <c r="M18" s="361"/>
      <c r="N18" s="362">
        <v>4.0000000000000002E-4</v>
      </c>
      <c r="O18" s="363"/>
      <c r="P18" s="364"/>
      <c r="Q18" s="360">
        <v>7.9500000000000003E-4</v>
      </c>
      <c r="R18" s="361"/>
      <c r="S18" s="362">
        <v>4.0000000000000002E-4</v>
      </c>
      <c r="T18" s="363"/>
      <c r="U18" s="364"/>
      <c r="V18" s="360">
        <v>3.156E-3</v>
      </c>
      <c r="W18" s="361"/>
      <c r="X18" s="362">
        <v>2.2009999999999998E-3</v>
      </c>
      <c r="Y18" s="363"/>
      <c r="Z18" s="364"/>
      <c r="AA18" s="360">
        <v>4.6500000000000003E-4</v>
      </c>
      <c r="AB18" s="361"/>
      <c r="AC18" s="362">
        <v>4.0000000000000002E-4</v>
      </c>
      <c r="AD18" s="363"/>
      <c r="AE18" s="364"/>
      <c r="AF18" s="360">
        <v>4.66E-4</v>
      </c>
      <c r="AG18" s="361"/>
      <c r="AH18" s="362">
        <v>4.0000000000000002E-4</v>
      </c>
    </row>
    <row r="19" spans="1:34" s="141" customFormat="1" ht="12" x14ac:dyDescent="0.2">
      <c r="A19" s="224"/>
      <c r="B19" s="261" t="s">
        <v>163</v>
      </c>
      <c r="C19" s="262">
        <v>29</v>
      </c>
      <c r="D19" s="263"/>
      <c r="F19" s="138"/>
      <c r="G19" s="360">
        <v>3.2669999999999998E-2</v>
      </c>
      <c r="H19" s="361"/>
      <c r="I19" s="362">
        <v>1.8714000000000001E-2</v>
      </c>
      <c r="J19" s="363"/>
      <c r="K19" s="364"/>
      <c r="L19" s="360">
        <v>7.2499999999999995E-4</v>
      </c>
      <c r="M19" s="361"/>
      <c r="N19" s="362">
        <v>4.0000000000000002E-4</v>
      </c>
      <c r="O19" s="363"/>
      <c r="P19" s="364"/>
      <c r="Q19" s="360">
        <v>7.9500000000000003E-4</v>
      </c>
      <c r="R19" s="361"/>
      <c r="S19" s="362">
        <v>4.0000000000000002E-4</v>
      </c>
      <c r="T19" s="363"/>
      <c r="U19" s="364"/>
      <c r="V19" s="360">
        <v>5.7399999999999997E-4</v>
      </c>
      <c r="W19" s="361"/>
      <c r="X19" s="362">
        <v>4.0000000000000002E-4</v>
      </c>
      <c r="Y19" s="363"/>
      <c r="Z19" s="364"/>
      <c r="AA19" s="360"/>
      <c r="AB19" s="361"/>
      <c r="AC19" s="362"/>
      <c r="AD19" s="363"/>
      <c r="AE19" s="364"/>
      <c r="AF19" s="360">
        <v>4.66E-4</v>
      </c>
      <c r="AG19" s="361"/>
      <c r="AH19" s="362">
        <v>4.0000000000000002E-4</v>
      </c>
    </row>
    <row r="20" spans="1:34" s="141" customFormat="1" ht="12" x14ac:dyDescent="0.2">
      <c r="A20" s="224"/>
      <c r="B20" s="261" t="s">
        <v>164</v>
      </c>
      <c r="C20" s="262">
        <v>31</v>
      </c>
      <c r="D20" s="263"/>
      <c r="F20" s="138"/>
      <c r="G20" s="360">
        <v>8.4237000000000006E-2</v>
      </c>
      <c r="H20" s="361"/>
      <c r="I20" s="362">
        <v>4.8252000000000003E-2</v>
      </c>
      <c r="J20" s="363"/>
      <c r="K20" s="364"/>
      <c r="L20" s="360">
        <v>5.3584E-2</v>
      </c>
      <c r="M20" s="361"/>
      <c r="N20" s="362">
        <v>2.9551000000000001E-2</v>
      </c>
      <c r="O20" s="363"/>
      <c r="P20" s="364"/>
      <c r="Q20" s="360">
        <v>7.9500000000000003E-4</v>
      </c>
      <c r="R20" s="361"/>
      <c r="S20" s="362">
        <v>4.0000000000000002E-4</v>
      </c>
      <c r="T20" s="363"/>
      <c r="U20" s="364"/>
      <c r="V20" s="360">
        <v>4.9151E-2</v>
      </c>
      <c r="W20" s="361"/>
      <c r="X20" s="362">
        <v>3.4278999999999997E-2</v>
      </c>
      <c r="Y20" s="363"/>
      <c r="Z20" s="364"/>
      <c r="AA20" s="360"/>
      <c r="AB20" s="361"/>
      <c r="AC20" s="362"/>
      <c r="AD20" s="363"/>
      <c r="AE20" s="364"/>
      <c r="AF20" s="360">
        <v>5.2009999999999999E-3</v>
      </c>
      <c r="AG20" s="361"/>
      <c r="AH20" s="362">
        <v>4.463E-3</v>
      </c>
    </row>
    <row r="21" spans="1:34" s="141" customFormat="1" ht="12" x14ac:dyDescent="0.2">
      <c r="A21" s="224"/>
      <c r="B21" s="261" t="s">
        <v>165</v>
      </c>
      <c r="C21" s="262">
        <v>32</v>
      </c>
      <c r="D21" s="263"/>
      <c r="F21" s="138"/>
      <c r="G21" s="360">
        <v>0.15287800000000001</v>
      </c>
      <c r="H21" s="361"/>
      <c r="I21" s="362">
        <v>8.7568999999999994E-2</v>
      </c>
      <c r="J21" s="363"/>
      <c r="K21" s="364"/>
      <c r="L21" s="360">
        <v>2.7434E-2</v>
      </c>
      <c r="M21" s="361"/>
      <c r="N21" s="362">
        <v>1.5129E-2</v>
      </c>
      <c r="O21" s="363"/>
      <c r="P21" s="364"/>
      <c r="Q21" s="360">
        <v>1.81985</v>
      </c>
      <c r="R21" s="361"/>
      <c r="S21" s="362">
        <v>0.91563600000000001</v>
      </c>
      <c r="T21" s="363"/>
      <c r="U21" s="364"/>
      <c r="V21" s="360">
        <v>7.5748999999999997E-2</v>
      </c>
      <c r="W21" s="361"/>
      <c r="X21" s="362">
        <v>5.2829000000000001E-2</v>
      </c>
      <c r="Y21" s="363"/>
      <c r="Z21" s="364"/>
      <c r="AA21" s="360">
        <v>0.119089</v>
      </c>
      <c r="AB21" s="361"/>
      <c r="AC21" s="362">
        <v>0.10234699999999999</v>
      </c>
      <c r="AD21" s="363"/>
      <c r="AE21" s="364"/>
      <c r="AF21" s="360">
        <v>2.5201000000000001E-2</v>
      </c>
      <c r="AG21" s="361"/>
      <c r="AH21" s="362">
        <v>2.1625999999999999E-2</v>
      </c>
    </row>
    <row r="22" spans="1:34" s="141" customFormat="1" ht="12" x14ac:dyDescent="0.2">
      <c r="A22" s="224"/>
      <c r="B22" s="261" t="s">
        <v>469</v>
      </c>
      <c r="C22" s="262">
        <v>33</v>
      </c>
      <c r="D22" s="263"/>
      <c r="F22" s="138"/>
      <c r="G22" s="360">
        <v>0.26932600000000001</v>
      </c>
      <c r="H22" s="361"/>
      <c r="I22" s="362">
        <v>0.15427099999999999</v>
      </c>
      <c r="J22" s="363"/>
      <c r="K22" s="364"/>
      <c r="L22" s="360">
        <v>0.128938</v>
      </c>
      <c r="M22" s="361"/>
      <c r="N22" s="362">
        <v>7.1108000000000005E-2</v>
      </c>
      <c r="O22" s="363"/>
      <c r="P22" s="364"/>
      <c r="Q22" s="360">
        <v>1.2403379999999999</v>
      </c>
      <c r="R22" s="361"/>
      <c r="S22" s="362">
        <v>0.62406099999999998</v>
      </c>
      <c r="T22" s="363"/>
      <c r="U22" s="364"/>
      <c r="V22" s="360">
        <v>0.24302799999999999</v>
      </c>
      <c r="W22" s="361"/>
      <c r="X22" s="362">
        <v>0.16949400000000001</v>
      </c>
      <c r="Y22" s="363"/>
      <c r="Z22" s="364"/>
      <c r="AA22" s="360">
        <v>0.419016</v>
      </c>
      <c r="AB22" s="361"/>
      <c r="AC22" s="362">
        <v>0.36010799999999998</v>
      </c>
      <c r="AD22" s="363"/>
      <c r="AE22" s="364"/>
      <c r="AF22" s="360">
        <v>0.41162300000000002</v>
      </c>
      <c r="AG22" s="361"/>
      <c r="AH22" s="362">
        <v>0.35322300000000001</v>
      </c>
    </row>
    <row r="23" spans="1:34" s="141" customFormat="1" ht="12" x14ac:dyDescent="0.2">
      <c r="A23" s="224"/>
      <c r="B23" s="261" t="s">
        <v>166</v>
      </c>
      <c r="C23" s="262">
        <v>34</v>
      </c>
      <c r="D23" s="263"/>
      <c r="F23" s="138"/>
      <c r="G23" s="360">
        <v>0.27597699999999997</v>
      </c>
      <c r="H23" s="361"/>
      <c r="I23" s="362">
        <v>0.158081</v>
      </c>
      <c r="J23" s="363"/>
      <c r="K23" s="364"/>
      <c r="L23" s="360">
        <v>0.10270899999999999</v>
      </c>
      <c r="M23" s="361"/>
      <c r="N23" s="362">
        <v>5.6642999999999999E-2</v>
      </c>
      <c r="O23" s="363"/>
      <c r="P23" s="364"/>
      <c r="Q23" s="360">
        <v>7.9500000000000003E-4</v>
      </c>
      <c r="R23" s="361"/>
      <c r="S23" s="362">
        <v>4.0000000000000002E-4</v>
      </c>
      <c r="T23" s="363"/>
      <c r="U23" s="364"/>
      <c r="V23" s="360">
        <v>0.105901</v>
      </c>
      <c r="W23" s="361"/>
      <c r="X23" s="362">
        <v>7.3857999999999993E-2</v>
      </c>
      <c r="Y23" s="363"/>
      <c r="Z23" s="364"/>
      <c r="AA23" s="360"/>
      <c r="AB23" s="361"/>
      <c r="AC23" s="362"/>
      <c r="AD23" s="363"/>
      <c r="AE23" s="364"/>
      <c r="AF23" s="360">
        <v>4.4713000000000003E-2</v>
      </c>
      <c r="AG23" s="361"/>
      <c r="AH23" s="362">
        <v>3.8369E-2</v>
      </c>
    </row>
    <row r="24" spans="1:34" s="141" customFormat="1" ht="12" x14ac:dyDescent="0.2">
      <c r="A24" s="224"/>
      <c r="B24" s="261" t="s">
        <v>167</v>
      </c>
      <c r="C24" s="262">
        <v>35</v>
      </c>
      <c r="D24" s="263"/>
      <c r="F24" s="138"/>
      <c r="G24" s="360">
        <v>0.83000200000000002</v>
      </c>
      <c r="H24" s="361"/>
      <c r="I24" s="362">
        <v>0.47542899999999999</v>
      </c>
      <c r="J24" s="363"/>
      <c r="K24" s="364"/>
      <c r="L24" s="360">
        <v>0.50983500000000004</v>
      </c>
      <c r="M24" s="361"/>
      <c r="N24" s="362">
        <v>0.281167</v>
      </c>
      <c r="O24" s="363"/>
      <c r="P24" s="364"/>
      <c r="Q24" s="360">
        <v>11.446808000000001</v>
      </c>
      <c r="R24" s="361"/>
      <c r="S24" s="362">
        <v>5.7593240000000003</v>
      </c>
      <c r="T24" s="363"/>
      <c r="U24" s="364"/>
      <c r="V24" s="360">
        <v>0.52258199999999999</v>
      </c>
      <c r="W24" s="361"/>
      <c r="X24" s="362">
        <v>0.36446099999999998</v>
      </c>
      <c r="Y24" s="363"/>
      <c r="Z24" s="364"/>
      <c r="AA24" s="360">
        <v>1.348811</v>
      </c>
      <c r="AB24" s="361"/>
      <c r="AC24" s="362">
        <v>1.1591880000000001</v>
      </c>
      <c r="AD24" s="363"/>
      <c r="AE24" s="364"/>
      <c r="AF24" s="360">
        <v>0.66344700000000001</v>
      </c>
      <c r="AG24" s="361"/>
      <c r="AH24" s="362">
        <v>0.56931799999999999</v>
      </c>
    </row>
    <row r="25" spans="1:34" s="141" customFormat="1" ht="12" x14ac:dyDescent="0.2">
      <c r="A25" s="224"/>
      <c r="B25" s="261" t="s">
        <v>168</v>
      </c>
      <c r="C25" s="262">
        <v>36</v>
      </c>
      <c r="D25" s="263"/>
      <c r="F25" s="138"/>
      <c r="G25" s="360">
        <v>0.17070099999999999</v>
      </c>
      <c r="H25" s="361"/>
      <c r="I25" s="362">
        <v>9.7778000000000004E-2</v>
      </c>
      <c r="J25" s="363"/>
      <c r="K25" s="364"/>
      <c r="L25" s="360">
        <v>6.4557000000000003E-2</v>
      </c>
      <c r="M25" s="361"/>
      <c r="N25" s="362">
        <v>3.5602000000000002E-2</v>
      </c>
      <c r="O25" s="363"/>
      <c r="P25" s="364"/>
      <c r="Q25" s="360">
        <v>7.9500000000000003E-4</v>
      </c>
      <c r="R25" s="361"/>
      <c r="S25" s="362">
        <v>4.0000000000000002E-4</v>
      </c>
      <c r="T25" s="363"/>
      <c r="U25" s="364"/>
      <c r="V25" s="360">
        <v>5.6104000000000001E-2</v>
      </c>
      <c r="W25" s="361"/>
      <c r="X25" s="362">
        <v>3.9128000000000003E-2</v>
      </c>
      <c r="Y25" s="363"/>
      <c r="Z25" s="364"/>
      <c r="AA25" s="360"/>
      <c r="AB25" s="361"/>
      <c r="AC25" s="362"/>
      <c r="AD25" s="363"/>
      <c r="AE25" s="364"/>
      <c r="AF25" s="360">
        <v>1.5866999999999999E-2</v>
      </c>
      <c r="AG25" s="361"/>
      <c r="AH25" s="362">
        <v>1.3616E-2</v>
      </c>
    </row>
    <row r="26" spans="1:34" s="141" customFormat="1" ht="12" x14ac:dyDescent="0.2">
      <c r="A26" s="224"/>
      <c r="B26" s="261" t="s">
        <v>171</v>
      </c>
      <c r="C26" s="262">
        <v>39</v>
      </c>
      <c r="D26" s="263"/>
      <c r="F26" s="138"/>
      <c r="G26" s="360">
        <v>2.1316999999999999E-2</v>
      </c>
      <c r="H26" s="361"/>
      <c r="I26" s="362">
        <v>1.221E-2</v>
      </c>
      <c r="J26" s="363"/>
      <c r="K26" s="364"/>
      <c r="L26" s="360">
        <v>1.1394E-2</v>
      </c>
      <c r="M26" s="361"/>
      <c r="N26" s="362">
        <v>6.2830000000000004E-3</v>
      </c>
      <c r="O26" s="363"/>
      <c r="P26" s="364"/>
      <c r="Q26" s="360">
        <v>7.9500000000000003E-4</v>
      </c>
      <c r="R26" s="361"/>
      <c r="S26" s="362">
        <v>4.0000000000000002E-4</v>
      </c>
      <c r="T26" s="363"/>
      <c r="U26" s="364"/>
      <c r="V26" s="360">
        <v>7.2859999999999999E-3</v>
      </c>
      <c r="W26" s="361"/>
      <c r="X26" s="362">
        <v>5.0809999999999996E-3</v>
      </c>
      <c r="Y26" s="363"/>
      <c r="Z26" s="364"/>
      <c r="AA26" s="360">
        <v>4.6500000000000003E-4</v>
      </c>
      <c r="AB26" s="361"/>
      <c r="AC26" s="362">
        <v>4.0000000000000002E-4</v>
      </c>
      <c r="AD26" s="363"/>
      <c r="AE26" s="364"/>
      <c r="AF26" s="360">
        <v>5.9020000000000001E-3</v>
      </c>
      <c r="AG26" s="361"/>
      <c r="AH26" s="362">
        <v>5.0650000000000001E-3</v>
      </c>
    </row>
    <row r="27" spans="1:34" s="141" customFormat="1" ht="12" x14ac:dyDescent="0.2">
      <c r="A27" s="224"/>
      <c r="B27" s="261" t="s">
        <v>172</v>
      </c>
      <c r="C27" s="262">
        <v>42</v>
      </c>
      <c r="D27" s="263"/>
      <c r="F27" s="138"/>
      <c r="G27" s="360">
        <v>5.176E-3</v>
      </c>
      <c r="H27" s="361"/>
      <c r="I27" s="362">
        <v>2.9650000000000002E-3</v>
      </c>
      <c r="J27" s="363"/>
      <c r="K27" s="364"/>
      <c r="L27" s="360">
        <v>7.2499999999999995E-4</v>
      </c>
      <c r="M27" s="361"/>
      <c r="N27" s="362">
        <v>4.0000000000000002E-4</v>
      </c>
      <c r="O27" s="363"/>
      <c r="P27" s="364"/>
      <c r="Q27" s="360">
        <v>7.9500000000000003E-4</v>
      </c>
      <c r="R27" s="361"/>
      <c r="S27" s="362">
        <v>4.0000000000000002E-4</v>
      </c>
      <c r="T27" s="363"/>
      <c r="U27" s="364"/>
      <c r="V27" s="360">
        <v>5.7399999999999997E-4</v>
      </c>
      <c r="W27" s="361"/>
      <c r="X27" s="362">
        <v>4.0000000000000002E-4</v>
      </c>
      <c r="Y27" s="363"/>
      <c r="Z27" s="364"/>
      <c r="AA27" s="360"/>
      <c r="AB27" s="361"/>
      <c r="AC27" s="362"/>
      <c r="AD27" s="363"/>
      <c r="AE27" s="364"/>
      <c r="AF27" s="360">
        <v>1.916E-3</v>
      </c>
      <c r="AG27" s="361"/>
      <c r="AH27" s="362">
        <v>1.6440000000000001E-3</v>
      </c>
    </row>
    <row r="28" spans="1:34" s="141" customFormat="1" ht="12" x14ac:dyDescent="0.2">
      <c r="A28" s="224"/>
      <c r="B28" s="261" t="s">
        <v>173</v>
      </c>
      <c r="C28" s="262">
        <v>43</v>
      </c>
      <c r="D28" s="263"/>
      <c r="F28" s="138"/>
      <c r="G28" s="360">
        <v>5.3732000000000002E-2</v>
      </c>
      <c r="H28" s="361"/>
      <c r="I28" s="362">
        <v>3.0778E-2</v>
      </c>
      <c r="J28" s="363"/>
      <c r="K28" s="364"/>
      <c r="L28" s="360">
        <v>7.2957999999999995E-2</v>
      </c>
      <c r="M28" s="361"/>
      <c r="N28" s="362">
        <v>4.0235E-2</v>
      </c>
      <c r="O28" s="363"/>
      <c r="P28" s="364"/>
      <c r="Q28" s="360">
        <v>7.9500000000000003E-4</v>
      </c>
      <c r="R28" s="361"/>
      <c r="S28" s="362">
        <v>4.0000000000000002E-4</v>
      </c>
      <c r="T28" s="363"/>
      <c r="U28" s="364"/>
      <c r="V28" s="360">
        <v>3.9879999999999999E-2</v>
      </c>
      <c r="W28" s="361"/>
      <c r="X28" s="362">
        <v>2.7813000000000001E-2</v>
      </c>
      <c r="Y28" s="363"/>
      <c r="Z28" s="364"/>
      <c r="AA28" s="360"/>
      <c r="AB28" s="361"/>
      <c r="AC28" s="362"/>
      <c r="AD28" s="363"/>
      <c r="AE28" s="364"/>
      <c r="AF28" s="360">
        <v>1.1764E-2</v>
      </c>
      <c r="AG28" s="361"/>
      <c r="AH28" s="362">
        <v>1.0095E-2</v>
      </c>
    </row>
    <row r="29" spans="1:34" s="141" customFormat="1" ht="12" x14ac:dyDescent="0.2">
      <c r="A29" s="224"/>
      <c r="B29" s="261" t="s">
        <v>174</v>
      </c>
      <c r="C29" s="262">
        <v>44</v>
      </c>
      <c r="D29" s="263"/>
      <c r="F29" s="138"/>
      <c r="G29" s="360">
        <v>1.4289999999999999E-3</v>
      </c>
      <c r="H29" s="361"/>
      <c r="I29" s="362">
        <v>8.1899999999999996E-4</v>
      </c>
      <c r="J29" s="363"/>
      <c r="K29" s="364"/>
      <c r="L29" s="360">
        <v>7.2499999999999995E-4</v>
      </c>
      <c r="M29" s="361"/>
      <c r="N29" s="362">
        <v>4.0000000000000002E-4</v>
      </c>
      <c r="O29" s="363"/>
      <c r="P29" s="364"/>
      <c r="Q29" s="360">
        <v>7.9500000000000003E-4</v>
      </c>
      <c r="R29" s="361"/>
      <c r="S29" s="362">
        <v>4.0000000000000002E-4</v>
      </c>
      <c r="T29" s="363"/>
      <c r="U29" s="364"/>
      <c r="V29" s="360">
        <v>5.7399999999999997E-4</v>
      </c>
      <c r="W29" s="361"/>
      <c r="X29" s="362">
        <v>4.0000000000000002E-4</v>
      </c>
      <c r="Y29" s="363"/>
      <c r="Z29" s="364"/>
      <c r="AA29" s="360"/>
      <c r="AB29" s="361"/>
      <c r="AC29" s="362"/>
      <c r="AD29" s="363"/>
      <c r="AE29" s="364"/>
      <c r="AF29" s="360">
        <v>4.66E-4</v>
      </c>
      <c r="AG29" s="361"/>
      <c r="AH29" s="362">
        <v>4.0000000000000002E-4</v>
      </c>
    </row>
    <row r="30" spans="1:34" s="141" customFormat="1" ht="12" x14ac:dyDescent="0.2">
      <c r="A30" s="224"/>
      <c r="B30" s="261" t="s">
        <v>175</v>
      </c>
      <c r="C30" s="262">
        <v>45</v>
      </c>
      <c r="D30" s="263"/>
      <c r="F30" s="138"/>
      <c r="G30" s="360">
        <v>0.63177300000000003</v>
      </c>
      <c r="H30" s="361"/>
      <c r="I30" s="362">
        <v>0.36188199999999998</v>
      </c>
      <c r="J30" s="363"/>
      <c r="K30" s="364"/>
      <c r="L30" s="360">
        <v>0.54343900000000001</v>
      </c>
      <c r="M30" s="361"/>
      <c r="N30" s="362">
        <v>0.29969899999999999</v>
      </c>
      <c r="O30" s="363"/>
      <c r="P30" s="364"/>
      <c r="Q30" s="360">
        <v>7.9500000000000003E-4</v>
      </c>
      <c r="R30" s="361"/>
      <c r="S30" s="362">
        <v>4.0000000000000002E-4</v>
      </c>
      <c r="T30" s="363"/>
      <c r="U30" s="364"/>
      <c r="V30" s="360">
        <v>4.6972E-2</v>
      </c>
      <c r="W30" s="361"/>
      <c r="X30" s="362">
        <v>3.2759999999999997E-2</v>
      </c>
      <c r="Y30" s="363"/>
      <c r="Z30" s="364"/>
      <c r="AA30" s="360"/>
      <c r="AB30" s="361"/>
      <c r="AC30" s="362"/>
      <c r="AD30" s="363"/>
      <c r="AE30" s="364"/>
      <c r="AF30" s="360">
        <v>2.4944999999999998E-2</v>
      </c>
      <c r="AG30" s="361"/>
      <c r="AH30" s="362">
        <v>2.1406000000000001E-2</v>
      </c>
    </row>
    <row r="31" spans="1:34" s="141" customFormat="1" ht="12" x14ac:dyDescent="0.2">
      <c r="A31" s="224"/>
      <c r="B31" s="261" t="s">
        <v>176</v>
      </c>
      <c r="C31" s="262">
        <v>46</v>
      </c>
      <c r="D31" s="263">
        <v>490</v>
      </c>
      <c r="F31" s="138"/>
      <c r="G31" s="360"/>
      <c r="H31" s="361"/>
      <c r="I31" s="362"/>
      <c r="J31" s="363"/>
      <c r="K31" s="364"/>
      <c r="L31" s="360"/>
      <c r="M31" s="361"/>
      <c r="N31" s="362"/>
      <c r="O31" s="363"/>
      <c r="P31" s="364"/>
      <c r="Q31" s="360"/>
      <c r="R31" s="361"/>
      <c r="S31" s="362"/>
      <c r="T31" s="363"/>
      <c r="U31" s="364"/>
      <c r="V31" s="360"/>
      <c r="W31" s="361"/>
      <c r="X31" s="362"/>
      <c r="Y31" s="363"/>
      <c r="Z31" s="364"/>
      <c r="AA31" s="360"/>
      <c r="AB31" s="361"/>
      <c r="AC31" s="362"/>
      <c r="AD31" s="363"/>
      <c r="AE31" s="364"/>
      <c r="AF31" s="360"/>
      <c r="AG31" s="361"/>
      <c r="AH31" s="362"/>
    </row>
    <row r="32" spans="1:34" s="141" customFormat="1" ht="12" x14ac:dyDescent="0.2">
      <c r="A32" s="224"/>
      <c r="B32" s="261" t="s">
        <v>178</v>
      </c>
      <c r="C32" s="262">
        <v>48</v>
      </c>
      <c r="D32" s="263"/>
      <c r="F32" s="138"/>
      <c r="G32" s="360">
        <v>2.1600030000000001</v>
      </c>
      <c r="H32" s="361"/>
      <c r="I32" s="362">
        <v>1.23726</v>
      </c>
      <c r="J32" s="363"/>
      <c r="K32" s="364"/>
      <c r="L32" s="360">
        <v>0.12523100000000001</v>
      </c>
      <c r="M32" s="361"/>
      <c r="N32" s="362">
        <v>6.9062999999999999E-2</v>
      </c>
      <c r="O32" s="363"/>
      <c r="P32" s="364"/>
      <c r="Q32" s="360">
        <v>6.2024999999999997E-2</v>
      </c>
      <c r="R32" s="361"/>
      <c r="S32" s="362">
        <v>3.1206999999999999E-2</v>
      </c>
      <c r="T32" s="363"/>
      <c r="U32" s="364"/>
      <c r="V32" s="360">
        <v>0.47095100000000001</v>
      </c>
      <c r="W32" s="361"/>
      <c r="X32" s="362">
        <v>0.32845200000000002</v>
      </c>
      <c r="Y32" s="363"/>
      <c r="Z32" s="364"/>
      <c r="AA32" s="360">
        <v>4.8333000000000001E-2</v>
      </c>
      <c r="AB32" s="361"/>
      <c r="AC32" s="362">
        <v>4.1537999999999999E-2</v>
      </c>
      <c r="AD32" s="363"/>
      <c r="AE32" s="364"/>
      <c r="AF32" s="360">
        <v>1.4657999999999999E-2</v>
      </c>
      <c r="AG32" s="361"/>
      <c r="AH32" s="362">
        <v>1.2578000000000001E-2</v>
      </c>
    </row>
    <row r="33" spans="1:34" s="141" customFormat="1" ht="12" x14ac:dyDescent="0.2">
      <c r="A33" s="224"/>
      <c r="B33" s="261" t="s">
        <v>179</v>
      </c>
      <c r="C33" s="262">
        <v>49</v>
      </c>
      <c r="D33" s="263"/>
      <c r="F33" s="138"/>
      <c r="G33" s="360">
        <v>0.47056399999999998</v>
      </c>
      <c r="H33" s="361"/>
      <c r="I33" s="362">
        <v>0.269542</v>
      </c>
      <c r="J33" s="363"/>
      <c r="K33" s="364"/>
      <c r="L33" s="360">
        <v>1.297105</v>
      </c>
      <c r="M33" s="361"/>
      <c r="N33" s="362">
        <v>0.71533400000000003</v>
      </c>
      <c r="O33" s="363"/>
      <c r="P33" s="364"/>
      <c r="Q33" s="360">
        <v>0.33522099999999999</v>
      </c>
      <c r="R33" s="361"/>
      <c r="S33" s="362">
        <v>0.16866200000000001</v>
      </c>
      <c r="T33" s="363"/>
      <c r="U33" s="364"/>
      <c r="V33" s="360">
        <v>5.7399999999999997E-4</v>
      </c>
      <c r="W33" s="361"/>
      <c r="X33" s="362">
        <v>4.0000000000000002E-4</v>
      </c>
      <c r="Y33" s="363"/>
      <c r="Z33" s="364"/>
      <c r="AA33" s="360"/>
      <c r="AB33" s="361"/>
      <c r="AC33" s="362"/>
      <c r="AD33" s="363"/>
      <c r="AE33" s="364"/>
      <c r="AF33" s="360">
        <v>1.9866000000000002E-2</v>
      </c>
      <c r="AG33" s="361"/>
      <c r="AH33" s="362">
        <v>1.7047E-2</v>
      </c>
    </row>
    <row r="34" spans="1:34" s="141" customFormat="1" ht="12" x14ac:dyDescent="0.2">
      <c r="A34" s="224"/>
      <c r="B34" s="261" t="s">
        <v>180</v>
      </c>
      <c r="C34" s="262">
        <v>51</v>
      </c>
      <c r="D34" s="263"/>
      <c r="F34" s="138"/>
      <c r="G34" s="360">
        <v>3.3839999999999999E-3</v>
      </c>
      <c r="H34" s="361"/>
      <c r="I34" s="362">
        <v>1.9380000000000001E-3</v>
      </c>
      <c r="J34" s="363"/>
      <c r="K34" s="364"/>
      <c r="L34" s="360">
        <v>7.2499999999999995E-4</v>
      </c>
      <c r="M34" s="361"/>
      <c r="N34" s="362">
        <v>4.0000000000000002E-4</v>
      </c>
      <c r="O34" s="363"/>
      <c r="P34" s="364"/>
      <c r="Q34" s="360">
        <v>7.9500000000000003E-4</v>
      </c>
      <c r="R34" s="361"/>
      <c r="S34" s="362">
        <v>4.0000000000000002E-4</v>
      </c>
      <c r="T34" s="363"/>
      <c r="U34" s="364"/>
      <c r="V34" s="360">
        <v>5.7399999999999997E-4</v>
      </c>
      <c r="W34" s="361"/>
      <c r="X34" s="362">
        <v>4.0000000000000002E-4</v>
      </c>
      <c r="Y34" s="363"/>
      <c r="Z34" s="364"/>
      <c r="AA34" s="360"/>
      <c r="AB34" s="361"/>
      <c r="AC34" s="362"/>
      <c r="AD34" s="363"/>
      <c r="AE34" s="364"/>
      <c r="AF34" s="360">
        <v>4.66E-4</v>
      </c>
      <c r="AG34" s="361"/>
      <c r="AH34" s="362">
        <v>4.0000000000000002E-4</v>
      </c>
    </row>
    <row r="35" spans="1:34" s="141" customFormat="1" ht="12" x14ac:dyDescent="0.2">
      <c r="A35" s="224"/>
      <c r="B35" s="261" t="s">
        <v>181</v>
      </c>
      <c r="C35" s="262">
        <v>52</v>
      </c>
      <c r="D35" s="263"/>
      <c r="F35" s="138"/>
      <c r="G35" s="360">
        <v>0.35219400000000001</v>
      </c>
      <c r="H35" s="361"/>
      <c r="I35" s="362">
        <v>0.201739</v>
      </c>
      <c r="J35" s="363"/>
      <c r="K35" s="364"/>
      <c r="L35" s="360">
        <v>0.125475</v>
      </c>
      <c r="M35" s="361"/>
      <c r="N35" s="362">
        <v>6.9197999999999996E-2</v>
      </c>
      <c r="O35" s="363"/>
      <c r="P35" s="364"/>
      <c r="Q35" s="360">
        <v>7.9500000000000003E-4</v>
      </c>
      <c r="R35" s="361"/>
      <c r="S35" s="362">
        <v>4.0000000000000002E-4</v>
      </c>
      <c r="T35" s="363"/>
      <c r="U35" s="364"/>
      <c r="V35" s="360">
        <v>6.7030999999999993E-2</v>
      </c>
      <c r="W35" s="361"/>
      <c r="X35" s="362">
        <v>4.6748999999999999E-2</v>
      </c>
      <c r="Y35" s="363"/>
      <c r="Z35" s="364"/>
      <c r="AA35" s="360">
        <v>0.39400200000000002</v>
      </c>
      <c r="AB35" s="361"/>
      <c r="AC35" s="362">
        <v>0.338611</v>
      </c>
      <c r="AD35" s="363"/>
      <c r="AE35" s="364"/>
      <c r="AF35" s="360">
        <v>0.47849900000000001</v>
      </c>
      <c r="AG35" s="361"/>
      <c r="AH35" s="362">
        <v>0.41060999999999998</v>
      </c>
    </row>
    <row r="36" spans="1:34" s="141" customFormat="1" ht="12" x14ac:dyDescent="0.2">
      <c r="A36" s="224"/>
      <c r="B36" s="261" t="s">
        <v>182</v>
      </c>
      <c r="C36" s="262">
        <v>53</v>
      </c>
      <c r="D36" s="263"/>
      <c r="F36" s="138"/>
      <c r="G36" s="360">
        <v>5.6561E-2</v>
      </c>
      <c r="H36" s="361"/>
      <c r="I36" s="362">
        <v>3.2398999999999997E-2</v>
      </c>
      <c r="J36" s="363"/>
      <c r="K36" s="364"/>
      <c r="L36" s="360">
        <v>3.888E-3</v>
      </c>
      <c r="M36" s="361"/>
      <c r="N36" s="362">
        <v>2.1440000000000001E-3</v>
      </c>
      <c r="O36" s="363"/>
      <c r="P36" s="364"/>
      <c r="Q36" s="360">
        <v>7.9500000000000003E-4</v>
      </c>
      <c r="R36" s="361"/>
      <c r="S36" s="362">
        <v>4.0000000000000002E-4</v>
      </c>
      <c r="T36" s="363"/>
      <c r="U36" s="364"/>
      <c r="V36" s="360">
        <v>2.9311E-2</v>
      </c>
      <c r="W36" s="361"/>
      <c r="X36" s="362">
        <v>2.0441999999999998E-2</v>
      </c>
      <c r="Y36" s="363"/>
      <c r="Z36" s="364"/>
      <c r="AA36" s="360"/>
      <c r="AB36" s="361"/>
      <c r="AC36" s="362"/>
      <c r="AD36" s="363"/>
      <c r="AE36" s="364"/>
      <c r="AF36" s="360">
        <v>2.1780000000000001E-2</v>
      </c>
      <c r="AG36" s="361"/>
      <c r="AH36" s="362">
        <v>1.8689999999999998E-2</v>
      </c>
    </row>
    <row r="37" spans="1:34" s="141" customFormat="1" ht="12" x14ac:dyDescent="0.2">
      <c r="A37" s="224"/>
      <c r="B37" s="261" t="s">
        <v>183</v>
      </c>
      <c r="C37" s="262">
        <v>55</v>
      </c>
      <c r="D37" s="263"/>
      <c r="F37" s="138"/>
      <c r="G37" s="360">
        <v>4.6670000000000001E-3</v>
      </c>
      <c r="H37" s="361"/>
      <c r="I37" s="362">
        <v>2.6740000000000002E-3</v>
      </c>
      <c r="J37" s="363"/>
      <c r="K37" s="364"/>
      <c r="L37" s="360">
        <v>2.7430000000000002E-3</v>
      </c>
      <c r="M37" s="361"/>
      <c r="N37" s="362">
        <v>1.513E-3</v>
      </c>
      <c r="O37" s="363"/>
      <c r="P37" s="364"/>
      <c r="Q37" s="360">
        <v>7.9500000000000003E-4</v>
      </c>
      <c r="R37" s="361"/>
      <c r="S37" s="362">
        <v>4.0000000000000002E-4</v>
      </c>
      <c r="T37" s="363"/>
      <c r="U37" s="364"/>
      <c r="V37" s="360">
        <v>5.7399999999999997E-4</v>
      </c>
      <c r="W37" s="361"/>
      <c r="X37" s="362">
        <v>4.0000000000000002E-4</v>
      </c>
      <c r="Y37" s="363"/>
      <c r="Z37" s="364"/>
      <c r="AA37" s="360"/>
      <c r="AB37" s="361"/>
      <c r="AC37" s="362"/>
      <c r="AD37" s="363"/>
      <c r="AE37" s="364"/>
      <c r="AF37" s="360">
        <v>4.66E-4</v>
      </c>
      <c r="AG37" s="361"/>
      <c r="AH37" s="362">
        <v>4.0000000000000002E-4</v>
      </c>
    </row>
    <row r="38" spans="1:34" s="141" customFormat="1" ht="12" x14ac:dyDescent="0.2">
      <c r="A38" s="224"/>
      <c r="B38" s="261" t="s">
        <v>184</v>
      </c>
      <c r="C38" s="262">
        <v>56</v>
      </c>
      <c r="D38" s="263"/>
      <c r="F38" s="138"/>
      <c r="G38" s="360">
        <v>7.0660000000000002E-3</v>
      </c>
      <c r="H38" s="361"/>
      <c r="I38" s="362">
        <v>4.0480000000000004E-3</v>
      </c>
      <c r="J38" s="363"/>
      <c r="K38" s="364"/>
      <c r="L38" s="360">
        <v>3.6059999999999998E-3</v>
      </c>
      <c r="M38" s="361"/>
      <c r="N38" s="362">
        <v>1.9889999999999999E-3</v>
      </c>
      <c r="O38" s="363"/>
      <c r="P38" s="364"/>
      <c r="Q38" s="360">
        <v>7.9500000000000003E-4</v>
      </c>
      <c r="R38" s="361"/>
      <c r="S38" s="362">
        <v>4.0000000000000002E-4</v>
      </c>
      <c r="T38" s="363"/>
      <c r="U38" s="364"/>
      <c r="V38" s="360">
        <v>1.81E-3</v>
      </c>
      <c r="W38" s="361"/>
      <c r="X38" s="362">
        <v>1.2620000000000001E-3</v>
      </c>
      <c r="Y38" s="363"/>
      <c r="Z38" s="364"/>
      <c r="AA38" s="360"/>
      <c r="AB38" s="361"/>
      <c r="AC38" s="362"/>
      <c r="AD38" s="363"/>
      <c r="AE38" s="364"/>
      <c r="AF38" s="360">
        <v>4.66E-4</v>
      </c>
      <c r="AG38" s="361"/>
      <c r="AH38" s="362">
        <v>4.0000000000000002E-4</v>
      </c>
    </row>
    <row r="39" spans="1:34" s="141" customFormat="1" ht="12" x14ac:dyDescent="0.2">
      <c r="A39" s="224"/>
      <c r="B39" s="261" t="s">
        <v>185</v>
      </c>
      <c r="C39" s="262">
        <v>61</v>
      </c>
      <c r="D39" s="263"/>
      <c r="F39" s="138"/>
      <c r="G39" s="360">
        <v>1.0198E-2</v>
      </c>
      <c r="H39" s="361"/>
      <c r="I39" s="362">
        <v>5.8409999999999998E-3</v>
      </c>
      <c r="J39" s="363"/>
      <c r="K39" s="364"/>
      <c r="L39" s="360">
        <v>7.2499999999999995E-4</v>
      </c>
      <c r="M39" s="361"/>
      <c r="N39" s="362">
        <v>4.0000000000000002E-4</v>
      </c>
      <c r="O39" s="363"/>
      <c r="P39" s="364"/>
      <c r="Q39" s="360">
        <v>7.9500000000000003E-4</v>
      </c>
      <c r="R39" s="361"/>
      <c r="S39" s="362">
        <v>4.0000000000000002E-4</v>
      </c>
      <c r="T39" s="363"/>
      <c r="U39" s="364"/>
      <c r="V39" s="360">
        <v>5.7399999999999997E-4</v>
      </c>
      <c r="W39" s="361"/>
      <c r="X39" s="362">
        <v>4.0000000000000002E-4</v>
      </c>
      <c r="Y39" s="363"/>
      <c r="Z39" s="364"/>
      <c r="AA39" s="360"/>
      <c r="AB39" s="361"/>
      <c r="AC39" s="362"/>
      <c r="AD39" s="363"/>
      <c r="AE39" s="364"/>
      <c r="AF39" s="360">
        <v>4.66E-4</v>
      </c>
      <c r="AG39" s="361"/>
      <c r="AH39" s="362">
        <v>4.0000000000000002E-4</v>
      </c>
    </row>
    <row r="40" spans="1:34" s="141" customFormat="1" ht="12" x14ac:dyDescent="0.2">
      <c r="A40" s="224"/>
      <c r="B40" s="261" t="s">
        <v>186</v>
      </c>
      <c r="C40" s="262">
        <v>62</v>
      </c>
      <c r="D40" s="263"/>
      <c r="F40" s="138"/>
      <c r="G40" s="360">
        <v>0.45944499999999999</v>
      </c>
      <c r="H40" s="361"/>
      <c r="I40" s="362">
        <v>0.26317200000000002</v>
      </c>
      <c r="J40" s="363"/>
      <c r="K40" s="364"/>
      <c r="L40" s="360">
        <v>6.6314999999999999E-2</v>
      </c>
      <c r="M40" s="361"/>
      <c r="N40" s="362">
        <v>3.6572E-2</v>
      </c>
      <c r="O40" s="363"/>
      <c r="P40" s="364"/>
      <c r="Q40" s="360">
        <v>7.9500000000000003E-4</v>
      </c>
      <c r="R40" s="361"/>
      <c r="S40" s="362">
        <v>4.0000000000000002E-4</v>
      </c>
      <c r="T40" s="363"/>
      <c r="U40" s="364"/>
      <c r="V40" s="360">
        <v>5.1838000000000002E-2</v>
      </c>
      <c r="W40" s="361"/>
      <c r="X40" s="362">
        <v>3.6152999999999998E-2</v>
      </c>
      <c r="Y40" s="363"/>
      <c r="Z40" s="364"/>
      <c r="AA40" s="360"/>
      <c r="AB40" s="361"/>
      <c r="AC40" s="362"/>
      <c r="AD40" s="363"/>
      <c r="AE40" s="364"/>
      <c r="AF40" s="360">
        <v>5.5600999999999998E-2</v>
      </c>
      <c r="AG40" s="361"/>
      <c r="AH40" s="362">
        <v>4.7711999999999997E-2</v>
      </c>
    </row>
    <row r="41" spans="1:34" s="141" customFormat="1" ht="12" x14ac:dyDescent="0.2">
      <c r="A41" s="224"/>
      <c r="B41" s="261" t="s">
        <v>187</v>
      </c>
      <c r="C41" s="262">
        <v>64</v>
      </c>
      <c r="D41" s="263"/>
      <c r="F41" s="138"/>
      <c r="G41" s="360">
        <v>0.69887100000000002</v>
      </c>
      <c r="H41" s="361"/>
      <c r="I41" s="362">
        <v>0.40031699999999998</v>
      </c>
      <c r="J41" s="363"/>
      <c r="K41" s="364"/>
      <c r="L41" s="360">
        <v>8.4047999999999998E-2</v>
      </c>
      <c r="M41" s="361"/>
      <c r="N41" s="362">
        <v>4.6351000000000003E-2</v>
      </c>
      <c r="O41" s="363"/>
      <c r="P41" s="364"/>
      <c r="Q41" s="360">
        <v>0.99223099999999997</v>
      </c>
      <c r="R41" s="361"/>
      <c r="S41" s="362">
        <v>0.49922899999999998</v>
      </c>
      <c r="T41" s="363"/>
      <c r="U41" s="364"/>
      <c r="V41" s="360">
        <v>0.318214</v>
      </c>
      <c r="W41" s="361"/>
      <c r="X41" s="362">
        <v>0.22192999999999999</v>
      </c>
      <c r="Y41" s="363"/>
      <c r="Z41" s="364"/>
      <c r="AA41" s="360">
        <v>0.41221400000000002</v>
      </c>
      <c r="AB41" s="361"/>
      <c r="AC41" s="362">
        <v>0.35426299999999999</v>
      </c>
      <c r="AD41" s="363"/>
      <c r="AE41" s="364"/>
      <c r="AF41" s="360">
        <v>0.43889099999999998</v>
      </c>
      <c r="AG41" s="361"/>
      <c r="AH41" s="362">
        <v>0.37662200000000001</v>
      </c>
    </row>
    <row r="42" spans="1:34" s="141" customFormat="1" ht="12" x14ac:dyDescent="0.2">
      <c r="A42" s="224"/>
      <c r="B42" s="261" t="s">
        <v>188</v>
      </c>
      <c r="C42" s="262">
        <v>65</v>
      </c>
      <c r="D42" s="263"/>
      <c r="F42" s="138"/>
      <c r="G42" s="360">
        <v>0.155616</v>
      </c>
      <c r="H42" s="361"/>
      <c r="I42" s="362">
        <v>8.9137999999999995E-2</v>
      </c>
      <c r="J42" s="363"/>
      <c r="K42" s="364"/>
      <c r="L42" s="360">
        <v>6.3201999999999994E-2</v>
      </c>
      <c r="M42" s="361"/>
      <c r="N42" s="362">
        <v>3.4854999999999997E-2</v>
      </c>
      <c r="O42" s="363"/>
      <c r="P42" s="364"/>
      <c r="Q42" s="360">
        <v>7.9500000000000003E-4</v>
      </c>
      <c r="R42" s="361"/>
      <c r="S42" s="362">
        <v>4.0000000000000002E-4</v>
      </c>
      <c r="T42" s="363"/>
      <c r="U42" s="364"/>
      <c r="V42" s="360">
        <v>2.7793999999999999E-2</v>
      </c>
      <c r="W42" s="361"/>
      <c r="X42" s="362">
        <v>1.9383999999999998E-2</v>
      </c>
      <c r="Y42" s="363"/>
      <c r="Z42" s="364"/>
      <c r="AA42" s="360">
        <v>0.11697100000000001</v>
      </c>
      <c r="AB42" s="361"/>
      <c r="AC42" s="362">
        <v>0.10052700000000001</v>
      </c>
      <c r="AD42" s="363"/>
      <c r="AE42" s="364"/>
      <c r="AF42" s="360">
        <v>4.5439E-2</v>
      </c>
      <c r="AG42" s="361"/>
      <c r="AH42" s="362">
        <v>3.8991999999999999E-2</v>
      </c>
    </row>
    <row r="43" spans="1:34" s="141" customFormat="1" ht="12" x14ac:dyDescent="0.2">
      <c r="A43" s="224"/>
      <c r="B43" s="261" t="s">
        <v>189</v>
      </c>
      <c r="C43" s="262">
        <v>66</v>
      </c>
      <c r="D43" s="263"/>
      <c r="F43" s="138"/>
      <c r="G43" s="360">
        <v>1.7290000000000001E-3</v>
      </c>
      <c r="H43" s="361"/>
      <c r="I43" s="362">
        <v>9.8999999999999999E-4</v>
      </c>
      <c r="J43" s="363"/>
      <c r="K43" s="364"/>
      <c r="L43" s="360">
        <v>7.2499999999999995E-4</v>
      </c>
      <c r="M43" s="361"/>
      <c r="N43" s="362">
        <v>4.0000000000000002E-4</v>
      </c>
      <c r="O43" s="363"/>
      <c r="P43" s="364"/>
      <c r="Q43" s="360">
        <v>7.9500000000000003E-4</v>
      </c>
      <c r="R43" s="361"/>
      <c r="S43" s="362">
        <v>4.0000000000000002E-4</v>
      </c>
      <c r="T43" s="363"/>
      <c r="U43" s="364"/>
      <c r="V43" s="360">
        <v>5.7399999999999997E-4</v>
      </c>
      <c r="W43" s="361"/>
      <c r="X43" s="362">
        <v>4.0000000000000002E-4</v>
      </c>
      <c r="Y43" s="363"/>
      <c r="Z43" s="364"/>
      <c r="AA43" s="360"/>
      <c r="AB43" s="361"/>
      <c r="AC43" s="362"/>
      <c r="AD43" s="363"/>
      <c r="AE43" s="364"/>
      <c r="AF43" s="360">
        <v>4.66E-4</v>
      </c>
      <c r="AG43" s="361"/>
      <c r="AH43" s="362">
        <v>4.0000000000000002E-4</v>
      </c>
    </row>
    <row r="44" spans="1:34" s="141" customFormat="1" ht="12" x14ac:dyDescent="0.2">
      <c r="A44" s="224"/>
      <c r="B44" s="261" t="s">
        <v>190</v>
      </c>
      <c r="C44" s="262">
        <v>67</v>
      </c>
      <c r="D44" s="263"/>
      <c r="F44" s="138"/>
      <c r="G44" s="360">
        <v>2.3670000000000002E-3</v>
      </c>
      <c r="H44" s="361"/>
      <c r="I44" s="362">
        <v>1.356E-3</v>
      </c>
      <c r="J44" s="363"/>
      <c r="K44" s="364"/>
      <c r="L44" s="360">
        <v>7.2499999999999995E-4</v>
      </c>
      <c r="M44" s="361"/>
      <c r="N44" s="362">
        <v>4.0000000000000002E-4</v>
      </c>
      <c r="O44" s="363"/>
      <c r="P44" s="364"/>
      <c r="Q44" s="360">
        <v>7.9500000000000003E-4</v>
      </c>
      <c r="R44" s="361"/>
      <c r="S44" s="362">
        <v>4.0000000000000002E-4</v>
      </c>
      <c r="T44" s="363"/>
      <c r="U44" s="364"/>
      <c r="V44" s="360">
        <v>5.7399999999999997E-4</v>
      </c>
      <c r="W44" s="361"/>
      <c r="X44" s="362">
        <v>4.0000000000000002E-4</v>
      </c>
      <c r="Y44" s="363"/>
      <c r="Z44" s="364"/>
      <c r="AA44" s="360"/>
      <c r="AB44" s="361"/>
      <c r="AC44" s="362"/>
      <c r="AD44" s="363"/>
      <c r="AE44" s="364"/>
      <c r="AF44" s="360">
        <v>4.66E-4</v>
      </c>
      <c r="AG44" s="361"/>
      <c r="AH44" s="362">
        <v>4.0000000000000002E-4</v>
      </c>
    </row>
    <row r="45" spans="1:34" s="141" customFormat="1" ht="12" x14ac:dyDescent="0.2">
      <c r="A45" s="224"/>
      <c r="B45" s="261" t="s">
        <v>191</v>
      </c>
      <c r="C45" s="262">
        <v>69</v>
      </c>
      <c r="D45" s="263"/>
      <c r="F45" s="138"/>
      <c r="G45" s="360">
        <v>2.0168999999999999E-2</v>
      </c>
      <c r="H45" s="361"/>
      <c r="I45" s="362">
        <v>1.1553000000000001E-2</v>
      </c>
      <c r="J45" s="363"/>
      <c r="K45" s="364"/>
      <c r="L45" s="360">
        <v>1.4701000000000001E-2</v>
      </c>
      <c r="M45" s="361"/>
      <c r="N45" s="362">
        <v>8.1080000000000006E-3</v>
      </c>
      <c r="O45" s="363"/>
      <c r="P45" s="364"/>
      <c r="Q45" s="360">
        <v>7.9500000000000003E-4</v>
      </c>
      <c r="R45" s="361"/>
      <c r="S45" s="362">
        <v>4.0000000000000002E-4</v>
      </c>
      <c r="T45" s="363"/>
      <c r="U45" s="364"/>
      <c r="V45" s="360">
        <v>5.7399999999999997E-4</v>
      </c>
      <c r="W45" s="361"/>
      <c r="X45" s="362">
        <v>4.0000000000000002E-4</v>
      </c>
      <c r="Y45" s="363"/>
      <c r="Z45" s="364"/>
      <c r="AA45" s="360"/>
      <c r="AB45" s="361"/>
      <c r="AC45" s="362"/>
      <c r="AD45" s="363"/>
      <c r="AE45" s="364"/>
      <c r="AF45" s="360">
        <v>4.66E-4</v>
      </c>
      <c r="AG45" s="361"/>
      <c r="AH45" s="362">
        <v>4.0000000000000002E-4</v>
      </c>
    </row>
    <row r="46" spans="1:34" s="141" customFormat="1" ht="12" x14ac:dyDescent="0.2">
      <c r="A46" s="224"/>
      <c r="B46" s="261" t="s">
        <v>192</v>
      </c>
      <c r="C46" s="262">
        <v>71</v>
      </c>
      <c r="D46" s="263"/>
      <c r="F46" s="138"/>
      <c r="G46" s="360">
        <v>3.0920000000000001E-3</v>
      </c>
      <c r="H46" s="361"/>
      <c r="I46" s="362">
        <v>1.771E-3</v>
      </c>
      <c r="J46" s="363"/>
      <c r="K46" s="364"/>
      <c r="L46" s="360">
        <v>2.7430000000000002E-3</v>
      </c>
      <c r="M46" s="361"/>
      <c r="N46" s="362">
        <v>1.513E-3</v>
      </c>
      <c r="O46" s="363"/>
      <c r="P46" s="364"/>
      <c r="Q46" s="360">
        <v>7.9500000000000003E-4</v>
      </c>
      <c r="R46" s="361"/>
      <c r="S46" s="362">
        <v>4.0000000000000002E-4</v>
      </c>
      <c r="T46" s="363"/>
      <c r="U46" s="364"/>
      <c r="V46" s="360">
        <v>5.7399999999999997E-4</v>
      </c>
      <c r="W46" s="361"/>
      <c r="X46" s="362">
        <v>4.0000000000000002E-4</v>
      </c>
      <c r="Y46" s="363"/>
      <c r="Z46" s="364"/>
      <c r="AA46" s="360"/>
      <c r="AB46" s="361"/>
      <c r="AC46" s="362"/>
      <c r="AD46" s="363"/>
      <c r="AE46" s="364"/>
      <c r="AF46" s="360">
        <v>3.0479999999999999E-3</v>
      </c>
      <c r="AG46" s="361"/>
      <c r="AH46" s="362">
        <v>2.6150000000000001E-3</v>
      </c>
    </row>
    <row r="47" spans="1:34" s="141" customFormat="1" ht="12" x14ac:dyDescent="0.2">
      <c r="A47" s="224"/>
      <c r="B47" s="261" t="s">
        <v>193</v>
      </c>
      <c r="C47" s="262">
        <v>72</v>
      </c>
      <c r="D47" s="263"/>
      <c r="F47" s="138"/>
      <c r="G47" s="360">
        <v>16.201623000000001</v>
      </c>
      <c r="H47" s="361"/>
      <c r="I47" s="362">
        <v>9.280367</v>
      </c>
      <c r="J47" s="363"/>
      <c r="K47" s="364"/>
      <c r="L47" s="360">
        <v>25.138224000000001</v>
      </c>
      <c r="M47" s="361"/>
      <c r="N47" s="362">
        <v>13.863363</v>
      </c>
      <c r="O47" s="363"/>
      <c r="P47" s="364"/>
      <c r="Q47" s="360">
        <v>12.973770999999999</v>
      </c>
      <c r="R47" s="361"/>
      <c r="S47" s="362">
        <v>6.5275970000000001</v>
      </c>
      <c r="T47" s="363"/>
      <c r="U47" s="364"/>
      <c r="V47" s="360">
        <v>13.698971999999999</v>
      </c>
      <c r="W47" s="361"/>
      <c r="X47" s="362">
        <v>9.5539810000000003</v>
      </c>
      <c r="Y47" s="363"/>
      <c r="Z47" s="364"/>
      <c r="AA47" s="360">
        <v>4.3507379999999998</v>
      </c>
      <c r="AB47" s="361"/>
      <c r="AC47" s="362">
        <v>3.7390889999999999</v>
      </c>
      <c r="AD47" s="363"/>
      <c r="AE47" s="364"/>
      <c r="AF47" s="360">
        <v>6.2511080000000003</v>
      </c>
      <c r="AG47" s="361"/>
      <c r="AH47" s="362">
        <v>5.3642089999999998</v>
      </c>
    </row>
    <row r="48" spans="1:34" s="141" customFormat="1" ht="12" x14ac:dyDescent="0.2">
      <c r="A48" s="224"/>
      <c r="B48" s="261" t="s">
        <v>194</v>
      </c>
      <c r="C48" s="262">
        <v>73</v>
      </c>
      <c r="D48" s="263"/>
      <c r="F48" s="138"/>
      <c r="G48" s="360">
        <v>9.7710000000000002E-3</v>
      </c>
      <c r="H48" s="361"/>
      <c r="I48" s="362">
        <v>5.5970000000000004E-3</v>
      </c>
      <c r="J48" s="363"/>
      <c r="K48" s="364"/>
      <c r="L48" s="360">
        <v>7.2499999999999995E-4</v>
      </c>
      <c r="M48" s="361"/>
      <c r="N48" s="362">
        <v>4.0000000000000002E-4</v>
      </c>
      <c r="O48" s="363"/>
      <c r="P48" s="364"/>
      <c r="Q48" s="360">
        <v>7.9500000000000003E-4</v>
      </c>
      <c r="R48" s="361"/>
      <c r="S48" s="362">
        <v>4.0000000000000002E-4</v>
      </c>
      <c r="T48" s="363"/>
      <c r="U48" s="364"/>
      <c r="V48" s="360">
        <v>5.7399999999999997E-4</v>
      </c>
      <c r="W48" s="361"/>
      <c r="X48" s="362">
        <v>4.0000000000000002E-4</v>
      </c>
      <c r="Y48" s="363"/>
      <c r="Z48" s="364"/>
      <c r="AA48" s="360">
        <v>1.7062000000000001E-2</v>
      </c>
      <c r="AB48" s="361"/>
      <c r="AC48" s="362">
        <v>1.4663000000000001E-2</v>
      </c>
      <c r="AD48" s="363"/>
      <c r="AE48" s="364"/>
      <c r="AF48" s="360">
        <v>3.2794999999999998E-2</v>
      </c>
      <c r="AG48" s="361"/>
      <c r="AH48" s="362">
        <v>2.8142E-2</v>
      </c>
    </row>
    <row r="49" spans="1:34" s="141" customFormat="1" ht="12" x14ac:dyDescent="0.2">
      <c r="A49" s="224"/>
      <c r="B49" s="261" t="s">
        <v>195</v>
      </c>
      <c r="C49" s="262">
        <v>74</v>
      </c>
      <c r="D49" s="263"/>
      <c r="F49" s="138"/>
      <c r="G49" s="360">
        <v>3.5158000000000002E-2</v>
      </c>
      <c r="H49" s="361"/>
      <c r="I49" s="362">
        <v>2.0139000000000001E-2</v>
      </c>
      <c r="J49" s="363"/>
      <c r="K49" s="364"/>
      <c r="L49" s="360">
        <v>1.9491000000000001E-2</v>
      </c>
      <c r="M49" s="361"/>
      <c r="N49" s="362">
        <v>1.0749E-2</v>
      </c>
      <c r="O49" s="363"/>
      <c r="P49" s="364"/>
      <c r="Q49" s="360">
        <v>7.9500000000000003E-4</v>
      </c>
      <c r="R49" s="361"/>
      <c r="S49" s="362">
        <v>4.0000000000000002E-4</v>
      </c>
      <c r="T49" s="363"/>
      <c r="U49" s="364"/>
      <c r="V49" s="360">
        <v>8.659E-3</v>
      </c>
      <c r="W49" s="361"/>
      <c r="X49" s="362">
        <v>6.0390000000000001E-3</v>
      </c>
      <c r="Y49" s="363"/>
      <c r="Z49" s="364"/>
      <c r="AA49" s="360"/>
      <c r="AB49" s="361"/>
      <c r="AC49" s="362"/>
      <c r="AD49" s="363"/>
      <c r="AE49" s="364"/>
      <c r="AF49" s="360">
        <v>2.588E-3</v>
      </c>
      <c r="AG49" s="361"/>
      <c r="AH49" s="362">
        <v>2.2209999999999999E-3</v>
      </c>
    </row>
    <row r="50" spans="1:34" s="141" customFormat="1" ht="12" x14ac:dyDescent="0.2">
      <c r="A50" s="224"/>
      <c r="B50" s="261" t="s">
        <v>196</v>
      </c>
      <c r="C50" s="262">
        <v>76</v>
      </c>
      <c r="D50" s="263"/>
      <c r="F50" s="138"/>
      <c r="G50" s="360">
        <v>0.55225800000000003</v>
      </c>
      <c r="H50" s="361"/>
      <c r="I50" s="362">
        <v>0.31633600000000001</v>
      </c>
      <c r="J50" s="363"/>
      <c r="K50" s="364"/>
      <c r="L50" s="360">
        <v>0.121182</v>
      </c>
      <c r="M50" s="361"/>
      <c r="N50" s="362">
        <v>6.6830000000000001E-2</v>
      </c>
      <c r="O50" s="363"/>
      <c r="P50" s="364"/>
      <c r="Q50" s="360">
        <v>0.37654300000000002</v>
      </c>
      <c r="R50" s="361"/>
      <c r="S50" s="362">
        <v>0.18945300000000001</v>
      </c>
      <c r="T50" s="363"/>
      <c r="U50" s="364"/>
      <c r="V50" s="360">
        <v>0.29709999999999998</v>
      </c>
      <c r="W50" s="361"/>
      <c r="X50" s="362">
        <v>0.207204</v>
      </c>
      <c r="Y50" s="363"/>
      <c r="Z50" s="364"/>
      <c r="AA50" s="360">
        <v>0.115705</v>
      </c>
      <c r="AB50" s="361"/>
      <c r="AC50" s="362">
        <v>9.9439E-2</v>
      </c>
      <c r="AD50" s="363"/>
      <c r="AE50" s="364"/>
      <c r="AF50" s="360">
        <v>0.23213400000000001</v>
      </c>
      <c r="AG50" s="361"/>
      <c r="AH50" s="362">
        <v>0.19919899999999999</v>
      </c>
    </row>
    <row r="51" spans="1:34" s="141" customFormat="1" ht="12" x14ac:dyDescent="0.2">
      <c r="A51" s="224"/>
      <c r="B51" s="261" t="s">
        <v>197</v>
      </c>
      <c r="C51" s="262">
        <v>78</v>
      </c>
      <c r="D51" s="263">
        <v>490</v>
      </c>
      <c r="F51" s="138"/>
      <c r="G51" s="360"/>
      <c r="H51" s="361"/>
      <c r="I51" s="362"/>
      <c r="J51" s="363"/>
      <c r="K51" s="364"/>
      <c r="L51" s="360"/>
      <c r="M51" s="361"/>
      <c r="N51" s="362"/>
      <c r="O51" s="363"/>
      <c r="P51" s="364"/>
      <c r="Q51" s="360"/>
      <c r="R51" s="361"/>
      <c r="S51" s="362"/>
      <c r="T51" s="363"/>
      <c r="U51" s="364"/>
      <c r="V51" s="360"/>
      <c r="W51" s="361"/>
      <c r="X51" s="362"/>
      <c r="Y51" s="363"/>
      <c r="Z51" s="364"/>
      <c r="AA51" s="360"/>
      <c r="AB51" s="361"/>
      <c r="AC51" s="362"/>
      <c r="AD51" s="363"/>
      <c r="AE51" s="364"/>
      <c r="AF51" s="360"/>
      <c r="AG51" s="361"/>
      <c r="AH51" s="362"/>
    </row>
    <row r="52" spans="1:34" s="141" customFormat="1" ht="12" x14ac:dyDescent="0.2">
      <c r="A52" s="224"/>
      <c r="B52" s="261" t="s">
        <v>198</v>
      </c>
      <c r="C52" s="262">
        <v>81</v>
      </c>
      <c r="D52" s="263"/>
      <c r="F52" s="138"/>
      <c r="G52" s="360">
        <v>3.6510000000000002E-3</v>
      </c>
      <c r="H52" s="361"/>
      <c r="I52" s="362">
        <v>2.091E-3</v>
      </c>
      <c r="J52" s="363"/>
      <c r="K52" s="364"/>
      <c r="L52" s="360">
        <v>5.3319999999999999E-3</v>
      </c>
      <c r="M52" s="361"/>
      <c r="N52" s="362">
        <v>2.9399999999999999E-3</v>
      </c>
      <c r="O52" s="363"/>
      <c r="P52" s="364"/>
      <c r="Q52" s="360">
        <v>7.9500000000000003E-4</v>
      </c>
      <c r="R52" s="361"/>
      <c r="S52" s="362">
        <v>4.0000000000000002E-4</v>
      </c>
      <c r="T52" s="363"/>
      <c r="U52" s="364"/>
      <c r="V52" s="360">
        <v>5.7399999999999997E-4</v>
      </c>
      <c r="W52" s="361"/>
      <c r="X52" s="362">
        <v>4.0000000000000002E-4</v>
      </c>
      <c r="Y52" s="363"/>
      <c r="Z52" s="364"/>
      <c r="AA52" s="360"/>
      <c r="AB52" s="361"/>
      <c r="AC52" s="362"/>
      <c r="AD52" s="363"/>
      <c r="AE52" s="364"/>
      <c r="AF52" s="360">
        <v>4.66E-4</v>
      </c>
      <c r="AG52" s="361"/>
      <c r="AH52" s="362">
        <v>4.0000000000000002E-4</v>
      </c>
    </row>
    <row r="53" spans="1:34" s="141" customFormat="1" ht="12" x14ac:dyDescent="0.2">
      <c r="A53" s="224"/>
      <c r="B53" s="261" t="s">
        <v>199</v>
      </c>
      <c r="C53" s="262">
        <v>82</v>
      </c>
      <c r="D53" s="263"/>
      <c r="F53" s="138"/>
      <c r="G53" s="360">
        <v>0.29268699999999997</v>
      </c>
      <c r="H53" s="361"/>
      <c r="I53" s="362">
        <v>0.167652</v>
      </c>
      <c r="J53" s="363"/>
      <c r="K53" s="364"/>
      <c r="L53" s="360">
        <v>0.20763000000000001</v>
      </c>
      <c r="M53" s="361"/>
      <c r="N53" s="362">
        <v>0.114505</v>
      </c>
      <c r="O53" s="363"/>
      <c r="P53" s="364"/>
      <c r="Q53" s="360">
        <v>7.9500000000000003E-4</v>
      </c>
      <c r="R53" s="361"/>
      <c r="S53" s="362">
        <v>4.0000000000000002E-4</v>
      </c>
      <c r="T53" s="363"/>
      <c r="U53" s="364"/>
      <c r="V53" s="360">
        <v>0.14433099999999999</v>
      </c>
      <c r="W53" s="361"/>
      <c r="X53" s="362">
        <v>0.10066</v>
      </c>
      <c r="Y53" s="363"/>
      <c r="Z53" s="364"/>
      <c r="AA53" s="360"/>
      <c r="AB53" s="361"/>
      <c r="AC53" s="362"/>
      <c r="AD53" s="363"/>
      <c r="AE53" s="364"/>
      <c r="AF53" s="360">
        <v>8.8330000000000006E-3</v>
      </c>
      <c r="AG53" s="361"/>
      <c r="AH53" s="362">
        <v>7.5789999999999998E-3</v>
      </c>
    </row>
    <row r="54" spans="1:34" s="141" customFormat="1" ht="12" x14ac:dyDescent="0.2">
      <c r="A54" s="224"/>
      <c r="B54" s="261" t="s">
        <v>200</v>
      </c>
      <c r="C54" s="262">
        <v>86</v>
      </c>
      <c r="D54" s="263"/>
      <c r="F54" s="138"/>
      <c r="G54" s="360">
        <v>0.77398900000000004</v>
      </c>
      <c r="H54" s="361"/>
      <c r="I54" s="362">
        <v>0.44334499999999999</v>
      </c>
      <c r="J54" s="363"/>
      <c r="K54" s="364"/>
      <c r="L54" s="360">
        <v>0.19372600000000001</v>
      </c>
      <c r="M54" s="361"/>
      <c r="N54" s="362">
        <v>0.106837</v>
      </c>
      <c r="O54" s="363"/>
      <c r="P54" s="364"/>
      <c r="Q54" s="360">
        <v>1.208853</v>
      </c>
      <c r="R54" s="361"/>
      <c r="S54" s="362">
        <v>0.60821999999999998</v>
      </c>
      <c r="T54" s="363"/>
      <c r="U54" s="364"/>
      <c r="V54" s="360">
        <v>0.41303499999999999</v>
      </c>
      <c r="W54" s="361"/>
      <c r="X54" s="362">
        <v>0.28805999999999998</v>
      </c>
      <c r="Y54" s="363"/>
      <c r="Z54" s="364"/>
      <c r="AA54" s="360">
        <v>0.11620900000000001</v>
      </c>
      <c r="AB54" s="361"/>
      <c r="AC54" s="362">
        <v>9.9871000000000001E-2</v>
      </c>
      <c r="AD54" s="363"/>
      <c r="AE54" s="364"/>
      <c r="AF54" s="360">
        <v>0.15325800000000001</v>
      </c>
      <c r="AG54" s="361"/>
      <c r="AH54" s="362">
        <v>0.13151399999999999</v>
      </c>
    </row>
    <row r="55" spans="1:34" s="141" customFormat="1" ht="12" x14ac:dyDescent="0.2">
      <c r="A55" s="224"/>
      <c r="B55" s="261" t="s">
        <v>201</v>
      </c>
      <c r="C55" s="262">
        <v>88</v>
      </c>
      <c r="D55" s="263"/>
      <c r="F55" s="138"/>
      <c r="G55" s="360">
        <v>0.259575</v>
      </c>
      <c r="H55" s="361"/>
      <c r="I55" s="362">
        <v>0.14868600000000001</v>
      </c>
      <c r="J55" s="363"/>
      <c r="K55" s="364"/>
      <c r="L55" s="360">
        <v>8.4086999999999995E-2</v>
      </c>
      <c r="M55" s="361"/>
      <c r="N55" s="362">
        <v>4.6372999999999998E-2</v>
      </c>
      <c r="O55" s="363"/>
      <c r="P55" s="364"/>
      <c r="Q55" s="360">
        <v>7.9500000000000003E-4</v>
      </c>
      <c r="R55" s="361"/>
      <c r="S55" s="362">
        <v>4.0000000000000002E-4</v>
      </c>
      <c r="T55" s="363"/>
      <c r="U55" s="364"/>
      <c r="V55" s="360">
        <v>5.7399999999999997E-4</v>
      </c>
      <c r="W55" s="361"/>
      <c r="X55" s="362">
        <v>4.0000000000000002E-4</v>
      </c>
      <c r="Y55" s="363"/>
      <c r="Z55" s="364"/>
      <c r="AA55" s="360"/>
      <c r="AB55" s="361"/>
      <c r="AC55" s="362"/>
      <c r="AD55" s="363"/>
      <c r="AE55" s="364"/>
      <c r="AF55" s="360">
        <v>3.0054999999999998E-2</v>
      </c>
      <c r="AG55" s="361"/>
      <c r="AH55" s="362">
        <v>2.579E-2</v>
      </c>
    </row>
    <row r="56" spans="1:34" s="141" customFormat="1" ht="12" x14ac:dyDescent="0.2">
      <c r="A56" s="224"/>
      <c r="B56" s="261" t="s">
        <v>202</v>
      </c>
      <c r="C56" s="262">
        <v>89</v>
      </c>
      <c r="D56" s="263"/>
      <c r="F56" s="138"/>
      <c r="G56" s="360">
        <v>5.5989999999999998E-3</v>
      </c>
      <c r="H56" s="361"/>
      <c r="I56" s="362">
        <v>3.2070000000000002E-3</v>
      </c>
      <c r="J56" s="363"/>
      <c r="K56" s="364"/>
      <c r="L56" s="360">
        <v>2.163E-3</v>
      </c>
      <c r="M56" s="361"/>
      <c r="N56" s="362">
        <v>1.193E-3</v>
      </c>
      <c r="O56" s="363"/>
      <c r="P56" s="364"/>
      <c r="Q56" s="360">
        <v>7.9500000000000003E-4</v>
      </c>
      <c r="R56" s="361"/>
      <c r="S56" s="362">
        <v>4.0000000000000002E-4</v>
      </c>
      <c r="T56" s="363"/>
      <c r="U56" s="364"/>
      <c r="V56" s="360">
        <v>5.7399999999999997E-4</v>
      </c>
      <c r="W56" s="361"/>
      <c r="X56" s="362">
        <v>4.0000000000000002E-4</v>
      </c>
      <c r="Y56" s="363"/>
      <c r="Z56" s="364"/>
      <c r="AA56" s="360"/>
      <c r="AB56" s="361"/>
      <c r="AC56" s="362"/>
      <c r="AD56" s="363"/>
      <c r="AE56" s="364"/>
      <c r="AF56" s="360">
        <v>2.235E-3</v>
      </c>
      <c r="AG56" s="361"/>
      <c r="AH56" s="362">
        <v>1.918E-3</v>
      </c>
    </row>
    <row r="57" spans="1:34" s="141" customFormat="1" ht="12" x14ac:dyDescent="0.2">
      <c r="A57" s="224"/>
      <c r="B57" s="261" t="s">
        <v>203</v>
      </c>
      <c r="C57" s="262">
        <v>92</v>
      </c>
      <c r="D57" s="263"/>
      <c r="F57" s="138"/>
      <c r="G57" s="360">
        <v>8.4621000000000002E-2</v>
      </c>
      <c r="H57" s="361"/>
      <c r="I57" s="362">
        <v>4.8471E-2</v>
      </c>
      <c r="J57" s="363"/>
      <c r="K57" s="364"/>
      <c r="L57" s="360">
        <v>1.4845000000000001E-2</v>
      </c>
      <c r="M57" s="361"/>
      <c r="N57" s="362">
        <v>8.1869999999999998E-3</v>
      </c>
      <c r="O57" s="363"/>
      <c r="P57" s="364"/>
      <c r="Q57" s="360">
        <v>7.9500000000000003E-4</v>
      </c>
      <c r="R57" s="361"/>
      <c r="S57" s="362">
        <v>4.0000000000000002E-4</v>
      </c>
      <c r="T57" s="363"/>
      <c r="U57" s="364"/>
      <c r="V57" s="360">
        <v>0.221329</v>
      </c>
      <c r="W57" s="361"/>
      <c r="X57" s="362">
        <v>0.15436</v>
      </c>
      <c r="Y57" s="363"/>
      <c r="Z57" s="364"/>
      <c r="AA57" s="360"/>
      <c r="AB57" s="361"/>
      <c r="AC57" s="362"/>
      <c r="AD57" s="363"/>
      <c r="AE57" s="364"/>
      <c r="AF57" s="360">
        <v>6.0759999999999998E-3</v>
      </c>
      <c r="AG57" s="361"/>
      <c r="AH57" s="362">
        <v>5.2139999999999999E-3</v>
      </c>
    </row>
    <row r="58" spans="1:34" s="141" customFormat="1" ht="12" x14ac:dyDescent="0.2">
      <c r="A58" s="224"/>
      <c r="B58" s="261" t="s">
        <v>204</v>
      </c>
      <c r="C58" s="262">
        <v>93</v>
      </c>
      <c r="D58" s="263"/>
      <c r="F58" s="138"/>
      <c r="G58" s="360">
        <v>12.537463000000001</v>
      </c>
      <c r="H58" s="361"/>
      <c r="I58" s="362">
        <v>7.1815189999999998</v>
      </c>
      <c r="J58" s="363"/>
      <c r="K58" s="364"/>
      <c r="L58" s="360">
        <v>1.8746339999999999</v>
      </c>
      <c r="M58" s="361"/>
      <c r="N58" s="362">
        <v>1.033833</v>
      </c>
      <c r="O58" s="363"/>
      <c r="P58" s="364"/>
      <c r="Q58" s="360">
        <v>27.542622999999999</v>
      </c>
      <c r="R58" s="361"/>
      <c r="S58" s="362">
        <v>13.857739</v>
      </c>
      <c r="T58" s="363"/>
      <c r="U58" s="364"/>
      <c r="V58" s="360">
        <v>8.6582760000000007</v>
      </c>
      <c r="W58" s="361"/>
      <c r="X58" s="362">
        <v>6.0384830000000003</v>
      </c>
      <c r="Y58" s="363"/>
      <c r="Z58" s="364"/>
      <c r="AA58" s="360">
        <v>2.938634</v>
      </c>
      <c r="AB58" s="361"/>
      <c r="AC58" s="362">
        <v>2.5255049999999999</v>
      </c>
      <c r="AD58" s="363"/>
      <c r="AE58" s="364"/>
      <c r="AF58" s="360">
        <v>2.192018</v>
      </c>
      <c r="AG58" s="361"/>
      <c r="AH58" s="362">
        <v>1.8810180000000001</v>
      </c>
    </row>
    <row r="59" spans="1:34" s="141" customFormat="1" ht="12" x14ac:dyDescent="0.2">
      <c r="A59" s="224"/>
      <c r="B59" s="261" t="s">
        <v>206</v>
      </c>
      <c r="C59" s="262">
        <v>96</v>
      </c>
      <c r="D59" s="263"/>
      <c r="F59" s="138"/>
      <c r="G59" s="360">
        <v>0.108129</v>
      </c>
      <c r="H59" s="361"/>
      <c r="I59" s="362">
        <v>6.1936999999999999E-2</v>
      </c>
      <c r="J59" s="363"/>
      <c r="K59" s="364"/>
      <c r="L59" s="360">
        <v>4.6110999999999999E-2</v>
      </c>
      <c r="M59" s="361"/>
      <c r="N59" s="362">
        <v>2.5430000000000001E-2</v>
      </c>
      <c r="O59" s="363"/>
      <c r="P59" s="364"/>
      <c r="Q59" s="360">
        <v>7.9500000000000003E-4</v>
      </c>
      <c r="R59" s="361"/>
      <c r="S59" s="362">
        <v>4.0000000000000002E-4</v>
      </c>
      <c r="T59" s="363"/>
      <c r="U59" s="364"/>
      <c r="V59" s="360">
        <v>1.6459000000000001E-2</v>
      </c>
      <c r="W59" s="361"/>
      <c r="X59" s="362">
        <v>1.1479E-2</v>
      </c>
      <c r="Y59" s="363"/>
      <c r="Z59" s="364"/>
      <c r="AA59" s="360"/>
      <c r="AB59" s="361"/>
      <c r="AC59" s="362"/>
      <c r="AD59" s="363"/>
      <c r="AE59" s="364"/>
      <c r="AF59" s="360">
        <v>4.2709999999999996E-3</v>
      </c>
      <c r="AG59" s="361"/>
      <c r="AH59" s="362">
        <v>3.6649999999999999E-3</v>
      </c>
    </row>
    <row r="60" spans="1:34" s="141" customFormat="1" ht="12" x14ac:dyDescent="0.2">
      <c r="A60" s="224"/>
      <c r="B60" s="261" t="s">
        <v>207</v>
      </c>
      <c r="C60" s="262">
        <v>97</v>
      </c>
      <c r="D60" s="263"/>
      <c r="F60" s="138"/>
      <c r="G60" s="360">
        <v>3.8470000000000002E-3</v>
      </c>
      <c r="H60" s="361"/>
      <c r="I60" s="362">
        <v>2.2039999999999998E-3</v>
      </c>
      <c r="J60" s="363"/>
      <c r="K60" s="364"/>
      <c r="L60" s="360">
        <v>3.313E-3</v>
      </c>
      <c r="M60" s="361"/>
      <c r="N60" s="362">
        <v>1.8270000000000001E-3</v>
      </c>
      <c r="O60" s="363"/>
      <c r="P60" s="364"/>
      <c r="Q60" s="360">
        <v>7.9500000000000003E-4</v>
      </c>
      <c r="R60" s="361"/>
      <c r="S60" s="362">
        <v>4.0000000000000002E-4</v>
      </c>
      <c r="T60" s="363"/>
      <c r="U60" s="364"/>
      <c r="V60" s="360">
        <v>5.7399999999999997E-4</v>
      </c>
      <c r="W60" s="361"/>
      <c r="X60" s="362">
        <v>4.0000000000000002E-4</v>
      </c>
      <c r="Y60" s="363"/>
      <c r="Z60" s="364"/>
      <c r="AA60" s="360"/>
      <c r="AB60" s="361"/>
      <c r="AC60" s="362"/>
      <c r="AD60" s="363"/>
      <c r="AE60" s="364"/>
      <c r="AF60" s="360">
        <v>4.66E-4</v>
      </c>
      <c r="AG60" s="361"/>
      <c r="AH60" s="362">
        <v>4.0000000000000002E-4</v>
      </c>
    </row>
    <row r="61" spans="1:34" s="141" customFormat="1" ht="12" x14ac:dyDescent="0.2">
      <c r="A61" s="224"/>
      <c r="B61" s="261" t="s">
        <v>210</v>
      </c>
      <c r="C61" s="262">
        <v>105</v>
      </c>
      <c r="D61" s="263"/>
      <c r="F61" s="138"/>
      <c r="G61" s="360">
        <v>0.14378199999999999</v>
      </c>
      <c r="H61" s="361"/>
      <c r="I61" s="362">
        <v>8.2359000000000002E-2</v>
      </c>
      <c r="J61" s="363"/>
      <c r="K61" s="364"/>
      <c r="L61" s="360">
        <v>7.2499999999999995E-4</v>
      </c>
      <c r="M61" s="361"/>
      <c r="N61" s="362">
        <v>4.0000000000000002E-4</v>
      </c>
      <c r="O61" s="363"/>
      <c r="P61" s="364"/>
      <c r="Q61" s="360">
        <v>7.9500000000000003E-4</v>
      </c>
      <c r="R61" s="361"/>
      <c r="S61" s="362">
        <v>4.0000000000000002E-4</v>
      </c>
      <c r="T61" s="363"/>
      <c r="U61" s="364"/>
      <c r="V61" s="360">
        <v>5.7399999999999997E-4</v>
      </c>
      <c r="W61" s="361"/>
      <c r="X61" s="362">
        <v>4.0000000000000002E-4</v>
      </c>
      <c r="Y61" s="363"/>
      <c r="Z61" s="364"/>
      <c r="AA61" s="360"/>
      <c r="AB61" s="361"/>
      <c r="AC61" s="362"/>
      <c r="AD61" s="363"/>
      <c r="AE61" s="364"/>
      <c r="AF61" s="360">
        <v>4.66E-4</v>
      </c>
      <c r="AG61" s="361"/>
      <c r="AH61" s="362">
        <v>4.0000000000000002E-4</v>
      </c>
    </row>
    <row r="62" spans="1:34" s="141" customFormat="1" ht="12" x14ac:dyDescent="0.2">
      <c r="A62" s="224"/>
      <c r="B62" s="261" t="s">
        <v>650</v>
      </c>
      <c r="C62" s="262">
        <v>112</v>
      </c>
      <c r="D62" s="263"/>
      <c r="F62" s="138"/>
      <c r="G62" s="360">
        <v>1.4869E-2</v>
      </c>
      <c r="H62" s="361"/>
      <c r="I62" s="362">
        <v>8.5170000000000003E-3</v>
      </c>
      <c r="J62" s="363"/>
      <c r="K62" s="364"/>
      <c r="L62" s="360">
        <v>0.16394400000000001</v>
      </c>
      <c r="M62" s="361"/>
      <c r="N62" s="362">
        <v>9.0412999999999993E-2</v>
      </c>
      <c r="O62" s="363"/>
      <c r="P62" s="364"/>
      <c r="Q62" s="360">
        <v>7.9500000000000003E-4</v>
      </c>
      <c r="R62" s="361"/>
      <c r="S62" s="362">
        <v>4.0000000000000002E-4</v>
      </c>
      <c r="T62" s="363"/>
      <c r="U62" s="364"/>
      <c r="V62" s="360">
        <v>5.7399999999999997E-4</v>
      </c>
      <c r="W62" s="361"/>
      <c r="X62" s="362">
        <v>4.0000000000000002E-4</v>
      </c>
      <c r="Y62" s="363"/>
      <c r="Z62" s="364"/>
      <c r="AA62" s="360"/>
      <c r="AB62" s="361"/>
      <c r="AC62" s="362"/>
      <c r="AD62" s="363"/>
      <c r="AE62" s="364"/>
      <c r="AF62" s="360">
        <v>4.66E-4</v>
      </c>
      <c r="AG62" s="361"/>
      <c r="AH62" s="362">
        <v>4.0000000000000002E-4</v>
      </c>
    </row>
    <row r="63" spans="1:34" s="141" customFormat="1" ht="12" x14ac:dyDescent="0.2">
      <c r="A63" s="224"/>
      <c r="B63" s="261" t="s">
        <v>390</v>
      </c>
      <c r="C63" s="262">
        <v>121</v>
      </c>
      <c r="D63" s="263"/>
      <c r="F63" s="138"/>
      <c r="G63" s="360">
        <v>0.29340899999999998</v>
      </c>
      <c r="H63" s="361"/>
      <c r="I63" s="362">
        <v>0.16806599999999999</v>
      </c>
      <c r="J63" s="363"/>
      <c r="K63" s="364"/>
      <c r="L63" s="360">
        <v>7.2499999999999995E-4</v>
      </c>
      <c r="M63" s="361"/>
      <c r="N63" s="362">
        <v>4.0000000000000002E-4</v>
      </c>
      <c r="O63" s="363"/>
      <c r="P63" s="364"/>
      <c r="Q63" s="360">
        <v>7.9500000000000003E-4</v>
      </c>
      <c r="R63" s="361"/>
      <c r="S63" s="362">
        <v>4.0000000000000002E-4</v>
      </c>
      <c r="T63" s="363"/>
      <c r="U63" s="364"/>
      <c r="V63" s="360">
        <v>1.2187999999999999E-2</v>
      </c>
      <c r="W63" s="361"/>
      <c r="X63" s="362">
        <v>8.5000000000000006E-3</v>
      </c>
      <c r="Y63" s="363"/>
      <c r="Z63" s="364"/>
      <c r="AA63" s="360"/>
      <c r="AB63" s="361"/>
      <c r="AC63" s="362"/>
      <c r="AD63" s="363"/>
      <c r="AE63" s="364"/>
      <c r="AF63" s="360">
        <v>4.0350000000000004E-3</v>
      </c>
      <c r="AG63" s="361"/>
      <c r="AH63" s="362">
        <v>3.4629999999999999E-3</v>
      </c>
    </row>
    <row r="64" spans="1:34" s="141" customFormat="1" ht="12" x14ac:dyDescent="0.2">
      <c r="A64" s="224"/>
      <c r="B64" s="128" t="s">
        <v>470</v>
      </c>
      <c r="C64" s="262">
        <v>124</v>
      </c>
      <c r="D64" s="263"/>
      <c r="F64" s="138"/>
      <c r="G64" s="360">
        <v>2.9810000000000001E-3</v>
      </c>
      <c r="H64" s="361"/>
      <c r="I64" s="362">
        <v>1.707E-3</v>
      </c>
      <c r="J64" s="363"/>
      <c r="K64" s="364"/>
      <c r="L64" s="360">
        <v>0.24409400000000001</v>
      </c>
      <c r="M64" s="361"/>
      <c r="N64" s="362">
        <v>0.13461400000000001</v>
      </c>
      <c r="O64" s="363"/>
      <c r="P64" s="364"/>
      <c r="Q64" s="360">
        <v>7.9500000000000003E-4</v>
      </c>
      <c r="R64" s="361"/>
      <c r="S64" s="362">
        <v>4.0000000000000002E-4</v>
      </c>
      <c r="T64" s="363"/>
      <c r="U64" s="364"/>
      <c r="V64" s="360">
        <v>5.7399999999999997E-4</v>
      </c>
      <c r="W64" s="361"/>
      <c r="X64" s="362">
        <v>4.0000000000000002E-4</v>
      </c>
      <c r="Y64" s="363"/>
      <c r="Z64" s="364"/>
      <c r="AA64" s="360"/>
      <c r="AB64" s="361"/>
      <c r="AC64" s="362"/>
      <c r="AD64" s="363"/>
      <c r="AE64" s="364"/>
      <c r="AF64" s="360">
        <v>4.66E-4</v>
      </c>
      <c r="AG64" s="361"/>
      <c r="AH64" s="362">
        <v>4.0000000000000002E-4</v>
      </c>
    </row>
    <row r="65" spans="1:34" s="141" customFormat="1" ht="12" x14ac:dyDescent="0.2">
      <c r="A65" s="224"/>
      <c r="B65" s="128" t="s">
        <v>378</v>
      </c>
      <c r="C65" s="262">
        <v>125</v>
      </c>
      <c r="D65" s="263"/>
      <c r="F65" s="138"/>
      <c r="G65" s="360">
        <v>6.9800000000000005E-4</v>
      </c>
      <c r="H65" s="361"/>
      <c r="I65" s="362">
        <v>4.0000000000000002E-4</v>
      </c>
      <c r="J65" s="363"/>
      <c r="K65" s="364"/>
      <c r="L65" s="360">
        <v>7.2499999999999995E-4</v>
      </c>
      <c r="M65" s="361"/>
      <c r="N65" s="362">
        <v>4.0000000000000002E-4</v>
      </c>
      <c r="O65" s="363"/>
      <c r="P65" s="364"/>
      <c r="Q65" s="360">
        <v>7.9500000000000003E-4</v>
      </c>
      <c r="R65" s="361"/>
      <c r="S65" s="362">
        <v>4.0000000000000002E-4</v>
      </c>
      <c r="T65" s="363"/>
      <c r="U65" s="364"/>
      <c r="V65" s="360">
        <v>5.7399999999999997E-4</v>
      </c>
      <c r="W65" s="361"/>
      <c r="X65" s="362">
        <v>4.0000000000000002E-4</v>
      </c>
      <c r="Y65" s="363"/>
      <c r="Z65" s="364"/>
      <c r="AA65" s="360"/>
      <c r="AB65" s="361"/>
      <c r="AC65" s="362"/>
      <c r="AD65" s="363"/>
      <c r="AE65" s="364"/>
      <c r="AF65" s="360">
        <v>4.66E-4</v>
      </c>
      <c r="AG65" s="361"/>
      <c r="AH65" s="362">
        <v>4.0000000000000002E-4</v>
      </c>
    </row>
    <row r="66" spans="1:34" s="141" customFormat="1" ht="12" x14ac:dyDescent="0.2">
      <c r="A66" s="224"/>
      <c r="B66" s="128" t="s">
        <v>457</v>
      </c>
      <c r="C66" s="262">
        <v>130</v>
      </c>
      <c r="D66" s="263"/>
      <c r="F66" s="138"/>
      <c r="G66" s="360">
        <v>6.9800000000000005E-4</v>
      </c>
      <c r="H66" s="361"/>
      <c r="I66" s="362">
        <v>4.0000000000000002E-4</v>
      </c>
      <c r="J66" s="363"/>
      <c r="K66" s="364"/>
      <c r="L66" s="360">
        <v>7.2499999999999995E-4</v>
      </c>
      <c r="M66" s="361"/>
      <c r="N66" s="362">
        <v>4.0000000000000002E-4</v>
      </c>
      <c r="O66" s="363"/>
      <c r="P66" s="364"/>
      <c r="Q66" s="360">
        <v>7.9500000000000003E-4</v>
      </c>
      <c r="R66" s="361"/>
      <c r="S66" s="362">
        <v>4.0000000000000002E-4</v>
      </c>
      <c r="T66" s="363"/>
      <c r="U66" s="364"/>
      <c r="V66" s="360">
        <v>5.7399999999999997E-4</v>
      </c>
      <c r="W66" s="361"/>
      <c r="X66" s="362">
        <v>4.0000000000000002E-4</v>
      </c>
      <c r="Y66" s="363"/>
      <c r="Z66" s="364"/>
      <c r="AA66" s="360"/>
      <c r="AB66" s="361"/>
      <c r="AC66" s="362"/>
      <c r="AD66" s="363"/>
      <c r="AE66" s="364"/>
      <c r="AF66" s="360">
        <v>4.66E-4</v>
      </c>
      <c r="AG66" s="361"/>
      <c r="AH66" s="362">
        <v>4.0000000000000002E-4</v>
      </c>
    </row>
    <row r="67" spans="1:34" s="141" customFormat="1" ht="12" x14ac:dyDescent="0.2">
      <c r="A67" s="224"/>
      <c r="B67" s="128" t="s">
        <v>215</v>
      </c>
      <c r="C67" s="262">
        <v>131</v>
      </c>
      <c r="D67" s="263"/>
      <c r="F67" s="138"/>
      <c r="G67" s="360">
        <v>9.3400000000000004E-4</v>
      </c>
      <c r="H67" s="361"/>
      <c r="I67" s="362">
        <v>5.3499999999999999E-4</v>
      </c>
      <c r="J67" s="363"/>
      <c r="K67" s="364"/>
      <c r="L67" s="360">
        <v>7.2499999999999995E-4</v>
      </c>
      <c r="M67" s="361"/>
      <c r="N67" s="362">
        <v>4.0000000000000002E-4</v>
      </c>
      <c r="O67" s="363"/>
      <c r="P67" s="364"/>
      <c r="Q67" s="360">
        <v>7.9500000000000003E-4</v>
      </c>
      <c r="R67" s="361"/>
      <c r="S67" s="362">
        <v>4.0000000000000002E-4</v>
      </c>
      <c r="T67" s="363"/>
      <c r="U67" s="364"/>
      <c r="V67" s="360">
        <v>5.7399999999999997E-4</v>
      </c>
      <c r="W67" s="361"/>
      <c r="X67" s="362">
        <v>4.0000000000000002E-4</v>
      </c>
      <c r="Y67" s="363"/>
      <c r="Z67" s="364"/>
      <c r="AA67" s="360"/>
      <c r="AB67" s="361"/>
      <c r="AC67" s="362"/>
      <c r="AD67" s="363"/>
      <c r="AE67" s="364"/>
      <c r="AF67" s="360">
        <v>4.66E-4</v>
      </c>
      <c r="AG67" s="361"/>
      <c r="AH67" s="362">
        <v>4.0000000000000002E-4</v>
      </c>
    </row>
    <row r="68" spans="1:34" s="141" customFormat="1" ht="12" x14ac:dyDescent="0.2">
      <c r="A68" s="224"/>
      <c r="B68" s="261" t="s">
        <v>216</v>
      </c>
      <c r="C68" s="262">
        <v>132</v>
      </c>
      <c r="D68" s="263"/>
      <c r="F68" s="138"/>
      <c r="G68" s="360">
        <v>2.4629999999999999E-3</v>
      </c>
      <c r="H68" s="361"/>
      <c r="I68" s="362">
        <v>1.4109999999999999E-3</v>
      </c>
      <c r="J68" s="363"/>
      <c r="K68" s="364"/>
      <c r="L68" s="360">
        <v>7.2499999999999995E-4</v>
      </c>
      <c r="M68" s="361"/>
      <c r="N68" s="362">
        <v>4.0000000000000002E-4</v>
      </c>
      <c r="O68" s="363"/>
      <c r="P68" s="364"/>
      <c r="Q68" s="360">
        <v>7.9500000000000003E-4</v>
      </c>
      <c r="R68" s="361"/>
      <c r="S68" s="362">
        <v>4.0000000000000002E-4</v>
      </c>
      <c r="T68" s="363"/>
      <c r="U68" s="364"/>
      <c r="V68" s="360">
        <v>5.7399999999999997E-4</v>
      </c>
      <c r="W68" s="361"/>
      <c r="X68" s="362">
        <v>4.0000000000000002E-4</v>
      </c>
      <c r="Y68" s="363"/>
      <c r="Z68" s="364"/>
      <c r="AA68" s="360"/>
      <c r="AB68" s="361"/>
      <c r="AC68" s="362"/>
      <c r="AD68" s="363"/>
      <c r="AE68" s="364"/>
      <c r="AF68" s="360">
        <v>4.66E-4</v>
      </c>
      <c r="AG68" s="361"/>
      <c r="AH68" s="362">
        <v>4.0000000000000002E-4</v>
      </c>
    </row>
    <row r="69" spans="1:34" s="141" customFormat="1" ht="12" x14ac:dyDescent="0.2">
      <c r="A69" s="224"/>
      <c r="B69" s="261" t="s">
        <v>217</v>
      </c>
      <c r="C69" s="262">
        <v>137</v>
      </c>
      <c r="D69" s="263"/>
      <c r="F69" s="138"/>
      <c r="G69" s="360">
        <v>2.1430000000000001E-2</v>
      </c>
      <c r="H69" s="361"/>
      <c r="I69" s="362">
        <v>1.2274999999999999E-2</v>
      </c>
      <c r="J69" s="363"/>
      <c r="K69" s="364"/>
      <c r="L69" s="360">
        <v>7.2499999999999995E-4</v>
      </c>
      <c r="M69" s="361"/>
      <c r="N69" s="362">
        <v>4.0000000000000002E-4</v>
      </c>
      <c r="O69" s="363"/>
      <c r="P69" s="364"/>
      <c r="Q69" s="360">
        <v>7.9500000000000003E-4</v>
      </c>
      <c r="R69" s="361"/>
      <c r="S69" s="362">
        <v>4.0000000000000002E-4</v>
      </c>
      <c r="T69" s="363"/>
      <c r="U69" s="364"/>
      <c r="V69" s="360">
        <v>5.7399999999999997E-4</v>
      </c>
      <c r="W69" s="361"/>
      <c r="X69" s="362">
        <v>4.0000000000000002E-4</v>
      </c>
      <c r="Y69" s="363"/>
      <c r="Z69" s="364"/>
      <c r="AA69" s="360"/>
      <c r="AB69" s="361"/>
      <c r="AC69" s="362"/>
      <c r="AD69" s="363"/>
      <c r="AE69" s="364"/>
      <c r="AF69" s="360">
        <v>4.66E-4</v>
      </c>
      <c r="AG69" s="361"/>
      <c r="AH69" s="362">
        <v>4.0000000000000002E-4</v>
      </c>
    </row>
    <row r="70" spans="1:34" s="141" customFormat="1" ht="12" x14ac:dyDescent="0.2">
      <c r="A70" s="224"/>
      <c r="B70" s="261" t="s">
        <v>218</v>
      </c>
      <c r="C70" s="262">
        <v>139</v>
      </c>
      <c r="D70" s="263"/>
      <c r="F70" s="138"/>
      <c r="G70" s="360">
        <v>6.9800000000000005E-4</v>
      </c>
      <c r="H70" s="361"/>
      <c r="I70" s="362">
        <v>4.0000000000000002E-4</v>
      </c>
      <c r="J70" s="363"/>
      <c r="K70" s="364"/>
      <c r="L70" s="360">
        <v>7.2499999999999995E-4</v>
      </c>
      <c r="M70" s="361"/>
      <c r="N70" s="362">
        <v>4.0000000000000002E-4</v>
      </c>
      <c r="O70" s="363"/>
      <c r="P70" s="364"/>
      <c r="Q70" s="360">
        <v>7.9500000000000003E-4</v>
      </c>
      <c r="R70" s="361"/>
      <c r="S70" s="362">
        <v>4.0000000000000002E-4</v>
      </c>
      <c r="T70" s="363"/>
      <c r="U70" s="364"/>
      <c r="V70" s="360">
        <v>5.7399999999999997E-4</v>
      </c>
      <c r="W70" s="361"/>
      <c r="X70" s="362">
        <v>4.0000000000000002E-4</v>
      </c>
      <c r="Y70" s="363"/>
      <c r="Z70" s="364"/>
      <c r="AA70" s="360"/>
      <c r="AB70" s="361"/>
      <c r="AC70" s="362"/>
      <c r="AD70" s="363"/>
      <c r="AE70" s="364"/>
      <c r="AF70" s="360">
        <v>4.66E-4</v>
      </c>
      <c r="AG70" s="361"/>
      <c r="AH70" s="362">
        <v>4.0000000000000002E-4</v>
      </c>
    </row>
    <row r="71" spans="1:34" s="141" customFormat="1" ht="12" x14ac:dyDescent="0.2">
      <c r="A71" s="224"/>
      <c r="B71" s="261" t="s">
        <v>219</v>
      </c>
      <c r="C71" s="262">
        <v>142</v>
      </c>
      <c r="D71" s="263"/>
      <c r="F71" s="138"/>
      <c r="G71" s="360">
        <v>0.16514999999999999</v>
      </c>
      <c r="H71" s="361"/>
      <c r="I71" s="362">
        <v>9.4599000000000003E-2</v>
      </c>
      <c r="J71" s="363"/>
      <c r="K71" s="364"/>
      <c r="L71" s="360">
        <v>1.091623</v>
      </c>
      <c r="M71" s="361"/>
      <c r="N71" s="362">
        <v>0.60201400000000005</v>
      </c>
      <c r="O71" s="363"/>
      <c r="P71" s="364"/>
      <c r="Q71" s="360">
        <v>2.7992E-2</v>
      </c>
      <c r="R71" s="361"/>
      <c r="S71" s="362">
        <v>1.4083999999999999E-2</v>
      </c>
      <c r="T71" s="363"/>
      <c r="U71" s="364"/>
      <c r="V71" s="360">
        <v>0.12667999999999999</v>
      </c>
      <c r="W71" s="361"/>
      <c r="X71" s="362">
        <v>8.8348999999999997E-2</v>
      </c>
      <c r="Y71" s="363"/>
      <c r="Z71" s="364"/>
      <c r="AA71" s="360">
        <v>4.6500000000000003E-4</v>
      </c>
      <c r="AB71" s="361"/>
      <c r="AC71" s="362">
        <v>4.0000000000000002E-4</v>
      </c>
      <c r="AD71" s="363"/>
      <c r="AE71" s="364"/>
      <c r="AF71" s="360">
        <v>4.9818000000000001E-2</v>
      </c>
      <c r="AG71" s="361"/>
      <c r="AH71" s="362">
        <v>4.2750000000000003E-2</v>
      </c>
    </row>
    <row r="72" spans="1:34" s="141" customFormat="1" ht="12" x14ac:dyDescent="0.2">
      <c r="A72" s="224"/>
      <c r="B72" s="261" t="s">
        <v>221</v>
      </c>
      <c r="C72" s="262">
        <v>146</v>
      </c>
      <c r="D72" s="263"/>
      <c r="F72" s="138"/>
      <c r="G72" s="360">
        <v>1.8742000000000002E-2</v>
      </c>
      <c r="H72" s="361"/>
      <c r="I72" s="362">
        <v>1.0736000000000001E-2</v>
      </c>
      <c r="J72" s="363"/>
      <c r="K72" s="364"/>
      <c r="L72" s="360">
        <v>9.7230000000000007E-3</v>
      </c>
      <c r="M72" s="361"/>
      <c r="N72" s="362">
        <v>5.3619999999999996E-3</v>
      </c>
      <c r="O72" s="363"/>
      <c r="P72" s="364"/>
      <c r="Q72" s="360">
        <v>6.1388999999999999E-2</v>
      </c>
      <c r="R72" s="361"/>
      <c r="S72" s="362">
        <v>3.0887000000000001E-2</v>
      </c>
      <c r="T72" s="363"/>
      <c r="U72" s="364"/>
      <c r="V72" s="360">
        <v>3.0521E-2</v>
      </c>
      <c r="W72" s="361"/>
      <c r="X72" s="362">
        <v>2.1285999999999999E-2</v>
      </c>
      <c r="Y72" s="363"/>
      <c r="Z72" s="364"/>
      <c r="AA72" s="360"/>
      <c r="AB72" s="361"/>
      <c r="AC72" s="362"/>
      <c r="AD72" s="363"/>
      <c r="AE72" s="364"/>
      <c r="AF72" s="360">
        <v>4.66E-4</v>
      </c>
      <c r="AG72" s="361"/>
      <c r="AH72" s="362">
        <v>4.0000000000000002E-4</v>
      </c>
    </row>
    <row r="73" spans="1:34" s="141" customFormat="1" ht="12" x14ac:dyDescent="0.2">
      <c r="A73" s="224"/>
      <c r="B73" s="261" t="s">
        <v>222</v>
      </c>
      <c r="C73" s="262">
        <v>149</v>
      </c>
      <c r="D73" s="263"/>
      <c r="F73" s="138"/>
      <c r="G73" s="360">
        <v>6.9800000000000005E-4</v>
      </c>
      <c r="H73" s="361"/>
      <c r="I73" s="362">
        <v>4.0000000000000002E-4</v>
      </c>
      <c r="J73" s="363"/>
      <c r="K73" s="364"/>
      <c r="L73" s="360">
        <v>7.2499999999999995E-4</v>
      </c>
      <c r="M73" s="361"/>
      <c r="N73" s="362">
        <v>4.0000000000000002E-4</v>
      </c>
      <c r="O73" s="363"/>
      <c r="P73" s="364"/>
      <c r="Q73" s="360">
        <v>7.9500000000000003E-4</v>
      </c>
      <c r="R73" s="361"/>
      <c r="S73" s="362">
        <v>4.0000000000000002E-4</v>
      </c>
      <c r="T73" s="363"/>
      <c r="U73" s="364"/>
      <c r="V73" s="360">
        <v>5.7399999999999997E-4</v>
      </c>
      <c r="W73" s="361"/>
      <c r="X73" s="362">
        <v>4.0000000000000002E-4</v>
      </c>
      <c r="Y73" s="363"/>
      <c r="Z73" s="364"/>
      <c r="AA73" s="360"/>
      <c r="AB73" s="361"/>
      <c r="AC73" s="362"/>
      <c r="AD73" s="363"/>
      <c r="AE73" s="364"/>
      <c r="AF73" s="360">
        <v>4.66E-4</v>
      </c>
      <c r="AG73" s="361"/>
      <c r="AH73" s="362">
        <v>4.0000000000000002E-4</v>
      </c>
    </row>
    <row r="74" spans="1:34" s="141" customFormat="1" ht="12" x14ac:dyDescent="0.2">
      <c r="A74" s="224"/>
      <c r="B74" s="261" t="s">
        <v>137</v>
      </c>
      <c r="C74" s="262">
        <v>150</v>
      </c>
      <c r="D74" s="263">
        <v>157</v>
      </c>
      <c r="F74" s="138"/>
      <c r="G74" s="360"/>
      <c r="H74" s="361"/>
      <c r="I74" s="362"/>
      <c r="J74" s="363"/>
      <c r="K74" s="364"/>
      <c r="L74" s="360"/>
      <c r="M74" s="361"/>
      <c r="N74" s="362"/>
      <c r="O74" s="363"/>
      <c r="P74" s="364"/>
      <c r="Q74" s="360"/>
      <c r="R74" s="361"/>
      <c r="S74" s="362"/>
      <c r="T74" s="363"/>
      <c r="U74" s="364"/>
      <c r="V74" s="360"/>
      <c r="W74" s="361"/>
      <c r="X74" s="362"/>
      <c r="Y74" s="363"/>
      <c r="Z74" s="364"/>
      <c r="AA74" s="360"/>
      <c r="AB74" s="361"/>
      <c r="AC74" s="362"/>
      <c r="AD74" s="363"/>
      <c r="AE74" s="364"/>
      <c r="AF74" s="360"/>
      <c r="AG74" s="361"/>
      <c r="AH74" s="362"/>
    </row>
    <row r="75" spans="1:34" s="141" customFormat="1" ht="12" x14ac:dyDescent="0.2">
      <c r="A75" s="224"/>
      <c r="B75" s="261" t="s">
        <v>224</v>
      </c>
      <c r="C75" s="262">
        <v>154</v>
      </c>
      <c r="D75" s="263"/>
      <c r="F75" s="138"/>
      <c r="G75" s="360">
        <v>1.529E-3</v>
      </c>
      <c r="H75" s="361"/>
      <c r="I75" s="362">
        <v>8.7600000000000004E-4</v>
      </c>
      <c r="J75" s="363"/>
      <c r="K75" s="364"/>
      <c r="L75" s="360">
        <v>5.0680000000000003E-2</v>
      </c>
      <c r="M75" s="361"/>
      <c r="N75" s="362">
        <v>2.7949000000000002E-2</v>
      </c>
      <c r="O75" s="363"/>
      <c r="P75" s="364"/>
      <c r="Q75" s="360">
        <v>7.9500000000000003E-4</v>
      </c>
      <c r="R75" s="361"/>
      <c r="S75" s="362">
        <v>4.0000000000000002E-4</v>
      </c>
      <c r="T75" s="363"/>
      <c r="U75" s="364"/>
      <c r="V75" s="360">
        <v>5.7399999999999997E-4</v>
      </c>
      <c r="W75" s="361"/>
      <c r="X75" s="362">
        <v>4.0000000000000002E-4</v>
      </c>
      <c r="Y75" s="363"/>
      <c r="Z75" s="364"/>
      <c r="AA75" s="360"/>
      <c r="AB75" s="361"/>
      <c r="AC75" s="362"/>
      <c r="AD75" s="363"/>
      <c r="AE75" s="364"/>
      <c r="AF75" s="360">
        <v>4.66E-4</v>
      </c>
      <c r="AG75" s="361"/>
      <c r="AH75" s="362">
        <v>4.0000000000000002E-4</v>
      </c>
    </row>
    <row r="76" spans="1:34" s="141" customFormat="1" ht="12" x14ac:dyDescent="0.2">
      <c r="A76" s="224"/>
      <c r="B76" s="261" t="s">
        <v>225</v>
      </c>
      <c r="C76" s="262">
        <v>155</v>
      </c>
      <c r="D76" s="263"/>
      <c r="F76" s="138"/>
      <c r="G76" s="360">
        <v>6.9800000000000005E-4</v>
      </c>
      <c r="H76" s="361"/>
      <c r="I76" s="362">
        <v>4.0000000000000002E-4</v>
      </c>
      <c r="J76" s="363"/>
      <c r="K76" s="364"/>
      <c r="L76" s="360">
        <v>7.2499999999999995E-4</v>
      </c>
      <c r="M76" s="361"/>
      <c r="N76" s="362">
        <v>4.0000000000000002E-4</v>
      </c>
      <c r="O76" s="363"/>
      <c r="P76" s="364"/>
      <c r="Q76" s="360">
        <v>7.9500000000000003E-4</v>
      </c>
      <c r="R76" s="361"/>
      <c r="S76" s="362">
        <v>4.0000000000000002E-4</v>
      </c>
      <c r="T76" s="363"/>
      <c r="U76" s="364"/>
      <c r="V76" s="360">
        <v>5.7399999999999997E-4</v>
      </c>
      <c r="W76" s="361"/>
      <c r="X76" s="362">
        <v>4.0000000000000002E-4</v>
      </c>
      <c r="Y76" s="363"/>
      <c r="Z76" s="364"/>
      <c r="AA76" s="360"/>
      <c r="AB76" s="361"/>
      <c r="AC76" s="362"/>
      <c r="AD76" s="363"/>
      <c r="AE76" s="364"/>
      <c r="AF76" s="360">
        <v>4.66E-4</v>
      </c>
      <c r="AG76" s="361"/>
      <c r="AH76" s="362">
        <v>4.0000000000000002E-4</v>
      </c>
    </row>
    <row r="77" spans="1:34" s="141" customFormat="1" ht="12" x14ac:dyDescent="0.2">
      <c r="A77" s="224"/>
      <c r="B77" s="261" t="s">
        <v>227</v>
      </c>
      <c r="C77" s="262">
        <v>157</v>
      </c>
      <c r="D77" s="263"/>
      <c r="F77" s="138"/>
      <c r="G77" s="360">
        <v>0.43319299999999999</v>
      </c>
      <c r="H77" s="361"/>
      <c r="I77" s="362">
        <v>0.24813499999999999</v>
      </c>
      <c r="J77" s="363"/>
      <c r="K77" s="364"/>
      <c r="L77" s="360">
        <v>0.22098200000000001</v>
      </c>
      <c r="M77" s="361"/>
      <c r="N77" s="362">
        <v>0.121868</v>
      </c>
      <c r="O77" s="363"/>
      <c r="P77" s="364"/>
      <c r="Q77" s="360">
        <v>1.2137500000000001</v>
      </c>
      <c r="R77" s="361"/>
      <c r="S77" s="362">
        <v>0.610684</v>
      </c>
      <c r="T77" s="363"/>
      <c r="U77" s="364"/>
      <c r="V77" s="360">
        <v>0.21087400000000001</v>
      </c>
      <c r="W77" s="361"/>
      <c r="X77" s="362">
        <v>0.147068</v>
      </c>
      <c r="Y77" s="363"/>
      <c r="Z77" s="364"/>
      <c r="AA77" s="360">
        <v>0.73102199999999995</v>
      </c>
      <c r="AB77" s="361"/>
      <c r="AC77" s="362">
        <v>0.628251</v>
      </c>
      <c r="AD77" s="363"/>
      <c r="AE77" s="364"/>
      <c r="AF77" s="360">
        <v>0.14638899999999999</v>
      </c>
      <c r="AG77" s="361"/>
      <c r="AH77" s="362">
        <v>0.12562000000000001</v>
      </c>
    </row>
    <row r="78" spans="1:34" s="141" customFormat="1" ht="12" x14ac:dyDescent="0.2">
      <c r="A78" s="224"/>
      <c r="B78" s="261" t="s">
        <v>228</v>
      </c>
      <c r="C78" s="262">
        <v>158</v>
      </c>
      <c r="D78" s="263"/>
      <c r="F78" s="138"/>
      <c r="G78" s="360">
        <v>6.9800000000000005E-4</v>
      </c>
      <c r="H78" s="361"/>
      <c r="I78" s="362">
        <v>4.0000000000000002E-4</v>
      </c>
      <c r="J78" s="363"/>
      <c r="K78" s="364"/>
      <c r="L78" s="360">
        <v>7.2499999999999995E-4</v>
      </c>
      <c r="M78" s="361"/>
      <c r="N78" s="362">
        <v>4.0000000000000002E-4</v>
      </c>
      <c r="O78" s="363"/>
      <c r="P78" s="364"/>
      <c r="Q78" s="360">
        <v>7.9500000000000003E-4</v>
      </c>
      <c r="R78" s="361"/>
      <c r="S78" s="362">
        <v>4.0000000000000002E-4</v>
      </c>
      <c r="T78" s="363"/>
      <c r="U78" s="364"/>
      <c r="V78" s="360">
        <v>5.7399999999999997E-4</v>
      </c>
      <c r="W78" s="361"/>
      <c r="X78" s="362">
        <v>4.0000000000000002E-4</v>
      </c>
      <c r="Y78" s="363"/>
      <c r="Z78" s="364"/>
      <c r="AA78" s="360"/>
      <c r="AB78" s="361"/>
      <c r="AC78" s="362"/>
      <c r="AD78" s="363"/>
      <c r="AE78" s="364"/>
      <c r="AF78" s="360">
        <v>4.66E-4</v>
      </c>
      <c r="AG78" s="361"/>
      <c r="AH78" s="362">
        <v>4.0000000000000002E-4</v>
      </c>
    </row>
    <row r="79" spans="1:34" s="141" customFormat="1" ht="12" x14ac:dyDescent="0.2">
      <c r="A79" s="224"/>
      <c r="B79" s="261" t="s">
        <v>237</v>
      </c>
      <c r="C79" s="262">
        <v>185</v>
      </c>
      <c r="D79" s="263"/>
      <c r="F79" s="138"/>
      <c r="G79" s="360">
        <v>1.9276000000000001E-2</v>
      </c>
      <c r="H79" s="361"/>
      <c r="I79" s="362">
        <v>1.1041E-2</v>
      </c>
      <c r="J79" s="363"/>
      <c r="K79" s="364"/>
      <c r="L79" s="360">
        <v>0.57167100000000004</v>
      </c>
      <c r="M79" s="361"/>
      <c r="N79" s="362">
        <v>0.31526799999999999</v>
      </c>
      <c r="O79" s="363"/>
      <c r="P79" s="364"/>
      <c r="Q79" s="360">
        <v>3.4604000000000003E-2</v>
      </c>
      <c r="R79" s="361"/>
      <c r="S79" s="362">
        <v>1.7410999999999999E-2</v>
      </c>
      <c r="T79" s="363"/>
      <c r="U79" s="364"/>
      <c r="V79" s="360">
        <v>2.5432E-2</v>
      </c>
      <c r="W79" s="361"/>
      <c r="X79" s="362">
        <v>1.7736999999999999E-2</v>
      </c>
      <c r="Y79" s="363"/>
      <c r="Z79" s="364"/>
      <c r="AA79" s="360">
        <v>4.8333000000000001E-2</v>
      </c>
      <c r="AB79" s="361"/>
      <c r="AC79" s="362">
        <v>4.1537999999999999E-2</v>
      </c>
      <c r="AD79" s="363"/>
      <c r="AE79" s="364"/>
      <c r="AF79" s="360">
        <v>4.1159999999999999E-3</v>
      </c>
      <c r="AG79" s="361"/>
      <c r="AH79" s="362">
        <v>3.532E-3</v>
      </c>
    </row>
    <row r="80" spans="1:34" s="141" customFormat="1" ht="12" x14ac:dyDescent="0.2">
      <c r="A80" s="224"/>
      <c r="B80" s="261" t="s">
        <v>248</v>
      </c>
      <c r="C80" s="262">
        <v>209</v>
      </c>
      <c r="D80" s="263"/>
      <c r="F80" s="138"/>
      <c r="G80" s="360">
        <v>1.2184349999999999</v>
      </c>
      <c r="H80" s="361"/>
      <c r="I80" s="362">
        <v>0.69792600000000005</v>
      </c>
      <c r="J80" s="363"/>
      <c r="K80" s="364"/>
      <c r="L80" s="360">
        <v>4.3362999999999999E-2</v>
      </c>
      <c r="M80" s="361"/>
      <c r="N80" s="362">
        <v>2.3914000000000001E-2</v>
      </c>
      <c r="O80" s="363"/>
      <c r="P80" s="364"/>
      <c r="Q80" s="360">
        <v>0.13764499999999999</v>
      </c>
      <c r="R80" s="361"/>
      <c r="S80" s="362">
        <v>6.9253999999999996E-2</v>
      </c>
      <c r="T80" s="363"/>
      <c r="U80" s="364"/>
      <c r="V80" s="360">
        <v>0.40594799999999998</v>
      </c>
      <c r="W80" s="361"/>
      <c r="X80" s="362">
        <v>0.28311799999999998</v>
      </c>
      <c r="Y80" s="363"/>
      <c r="Z80" s="364"/>
      <c r="AA80" s="360"/>
      <c r="AB80" s="361"/>
      <c r="AC80" s="362"/>
      <c r="AD80" s="363"/>
      <c r="AE80" s="364"/>
      <c r="AF80" s="360">
        <v>3.0430000000000001E-3</v>
      </c>
      <c r="AG80" s="361"/>
      <c r="AH80" s="362">
        <v>2.611E-3</v>
      </c>
    </row>
    <row r="81" spans="1:34" s="141" customFormat="1" ht="12" x14ac:dyDescent="0.2">
      <c r="A81" s="224"/>
      <c r="B81" s="261" t="s">
        <v>249</v>
      </c>
      <c r="C81" s="262">
        <v>211</v>
      </c>
      <c r="D81" s="263"/>
      <c r="F81" s="138"/>
      <c r="G81" s="360">
        <v>1.0087E-2</v>
      </c>
      <c r="H81" s="361"/>
      <c r="I81" s="362">
        <v>5.7780000000000001E-3</v>
      </c>
      <c r="J81" s="363"/>
      <c r="K81" s="364"/>
      <c r="L81" s="360">
        <v>7.2499999999999995E-4</v>
      </c>
      <c r="M81" s="361"/>
      <c r="N81" s="362">
        <v>4.0000000000000002E-4</v>
      </c>
      <c r="O81" s="363"/>
      <c r="P81" s="364"/>
      <c r="Q81" s="360">
        <v>7.9500000000000003E-4</v>
      </c>
      <c r="R81" s="361"/>
      <c r="S81" s="362">
        <v>4.0000000000000002E-4</v>
      </c>
      <c r="T81" s="363"/>
      <c r="U81" s="364"/>
      <c r="V81" s="360">
        <v>5.7399999999999997E-4</v>
      </c>
      <c r="W81" s="361"/>
      <c r="X81" s="362">
        <v>4.0000000000000002E-4</v>
      </c>
      <c r="Y81" s="363"/>
      <c r="Z81" s="364"/>
      <c r="AA81" s="360"/>
      <c r="AB81" s="361"/>
      <c r="AC81" s="362"/>
      <c r="AD81" s="363"/>
      <c r="AE81" s="364"/>
      <c r="AF81" s="360">
        <v>4.66E-4</v>
      </c>
      <c r="AG81" s="361"/>
      <c r="AH81" s="362">
        <v>4.0000000000000002E-4</v>
      </c>
    </row>
    <row r="82" spans="1:34" s="141" customFormat="1" ht="12" x14ac:dyDescent="0.2">
      <c r="A82" s="224"/>
      <c r="B82" s="261" t="s">
        <v>458</v>
      </c>
      <c r="C82" s="262">
        <v>222</v>
      </c>
      <c r="D82" s="263"/>
      <c r="F82" s="138"/>
      <c r="G82" s="360">
        <v>0.108248</v>
      </c>
      <c r="H82" s="361"/>
      <c r="I82" s="362">
        <v>6.2004999999999998E-2</v>
      </c>
      <c r="J82" s="363"/>
      <c r="K82" s="364"/>
      <c r="L82" s="360">
        <v>7.2499999999999995E-4</v>
      </c>
      <c r="M82" s="361"/>
      <c r="N82" s="362">
        <v>4.0000000000000002E-4</v>
      </c>
      <c r="O82" s="363"/>
      <c r="P82" s="364"/>
      <c r="Q82" s="360">
        <v>7.9500000000000003E-4</v>
      </c>
      <c r="R82" s="361"/>
      <c r="S82" s="362">
        <v>4.0000000000000002E-4</v>
      </c>
      <c r="T82" s="363"/>
      <c r="U82" s="364"/>
      <c r="V82" s="360">
        <v>5.7399999999999997E-4</v>
      </c>
      <c r="W82" s="361"/>
      <c r="X82" s="362">
        <v>4.0000000000000002E-4</v>
      </c>
      <c r="Y82" s="363"/>
      <c r="Z82" s="364"/>
      <c r="AA82" s="360"/>
      <c r="AB82" s="361"/>
      <c r="AC82" s="362"/>
      <c r="AD82" s="363"/>
      <c r="AE82" s="364"/>
      <c r="AF82" s="360">
        <v>4.66E-4</v>
      </c>
      <c r="AG82" s="361"/>
      <c r="AH82" s="362">
        <v>4.0000000000000002E-4</v>
      </c>
    </row>
    <row r="83" spans="1:34" s="141" customFormat="1" ht="12" x14ac:dyDescent="0.2">
      <c r="A83" s="224"/>
      <c r="B83" s="128" t="s">
        <v>253</v>
      </c>
      <c r="C83" s="262">
        <v>232</v>
      </c>
      <c r="D83" s="263"/>
      <c r="F83" s="138"/>
      <c r="G83" s="360">
        <v>2.7319E-2</v>
      </c>
      <c r="H83" s="361"/>
      <c r="I83" s="362">
        <v>1.5647999999999999E-2</v>
      </c>
      <c r="J83" s="363"/>
      <c r="K83" s="364"/>
      <c r="L83" s="360">
        <v>7.2499999999999995E-4</v>
      </c>
      <c r="M83" s="361"/>
      <c r="N83" s="362">
        <v>4.0000000000000002E-4</v>
      </c>
      <c r="O83" s="363"/>
      <c r="P83" s="364"/>
      <c r="Q83" s="360">
        <v>7.9500000000000003E-4</v>
      </c>
      <c r="R83" s="361"/>
      <c r="S83" s="362">
        <v>4.0000000000000002E-4</v>
      </c>
      <c r="T83" s="363"/>
      <c r="U83" s="364"/>
      <c r="V83" s="360">
        <v>5.7399999999999997E-4</v>
      </c>
      <c r="W83" s="361"/>
      <c r="X83" s="362">
        <v>4.0000000000000002E-4</v>
      </c>
      <c r="Y83" s="363"/>
      <c r="Z83" s="364"/>
      <c r="AA83" s="360"/>
      <c r="AB83" s="361"/>
      <c r="AC83" s="362"/>
      <c r="AD83" s="363"/>
      <c r="AE83" s="364"/>
      <c r="AF83" s="360">
        <v>4.66E-4</v>
      </c>
      <c r="AG83" s="361"/>
      <c r="AH83" s="362">
        <v>4.0000000000000002E-4</v>
      </c>
    </row>
    <row r="84" spans="1:34" s="141" customFormat="1" ht="12" x14ac:dyDescent="0.2">
      <c r="A84" s="224"/>
      <c r="B84" s="261" t="s">
        <v>256</v>
      </c>
      <c r="C84" s="262">
        <v>256</v>
      </c>
      <c r="D84" s="263"/>
      <c r="F84" s="138"/>
      <c r="G84" s="360">
        <v>0.119563</v>
      </c>
      <c r="H84" s="361"/>
      <c r="I84" s="362">
        <v>6.8486000000000005E-2</v>
      </c>
      <c r="J84" s="363"/>
      <c r="K84" s="364"/>
      <c r="L84" s="360">
        <v>4.0265000000000002E-2</v>
      </c>
      <c r="M84" s="361"/>
      <c r="N84" s="362">
        <v>2.2206E-2</v>
      </c>
      <c r="O84" s="363"/>
      <c r="P84" s="364"/>
      <c r="Q84" s="360">
        <v>1.025485</v>
      </c>
      <c r="R84" s="361"/>
      <c r="S84" s="362">
        <v>0.51595999999999997</v>
      </c>
      <c r="T84" s="363"/>
      <c r="U84" s="364"/>
      <c r="V84" s="360">
        <v>5.1954E-2</v>
      </c>
      <c r="W84" s="361"/>
      <c r="X84" s="362">
        <v>3.6234000000000002E-2</v>
      </c>
      <c r="Y84" s="363"/>
      <c r="Z84" s="364"/>
      <c r="AA84" s="360"/>
      <c r="AB84" s="361"/>
      <c r="AC84" s="362"/>
      <c r="AD84" s="363"/>
      <c r="AE84" s="364"/>
      <c r="AF84" s="360">
        <v>4.2071999999999998E-2</v>
      </c>
      <c r="AG84" s="361"/>
      <c r="AH84" s="362">
        <v>3.6103000000000003E-2</v>
      </c>
    </row>
    <row r="85" spans="1:34" s="141" customFormat="1" ht="12" x14ac:dyDescent="0.2">
      <c r="A85" s="224"/>
      <c r="B85" s="261" t="s">
        <v>257</v>
      </c>
      <c r="C85" s="262">
        <v>262</v>
      </c>
      <c r="D85" s="263"/>
      <c r="F85" s="138"/>
      <c r="G85" s="360">
        <v>2.1560359999999998</v>
      </c>
      <c r="H85" s="361"/>
      <c r="I85" s="362">
        <v>1.2349870000000001</v>
      </c>
      <c r="J85" s="363"/>
      <c r="K85" s="364"/>
      <c r="L85" s="360">
        <v>6.051E-3</v>
      </c>
      <c r="M85" s="361"/>
      <c r="N85" s="362">
        <v>3.3370000000000001E-3</v>
      </c>
      <c r="O85" s="363"/>
      <c r="P85" s="364"/>
      <c r="Q85" s="360">
        <v>0.15542</v>
      </c>
      <c r="R85" s="361"/>
      <c r="S85" s="362">
        <v>7.8198000000000004E-2</v>
      </c>
      <c r="T85" s="363"/>
      <c r="U85" s="364"/>
      <c r="V85" s="360">
        <v>0.95974000000000004</v>
      </c>
      <c r="W85" s="361"/>
      <c r="X85" s="362">
        <v>0.66934499999999997</v>
      </c>
      <c r="Y85" s="363"/>
      <c r="Z85" s="364"/>
      <c r="AA85" s="360"/>
      <c r="AB85" s="361"/>
      <c r="AC85" s="362"/>
      <c r="AD85" s="363"/>
      <c r="AE85" s="364"/>
      <c r="AF85" s="360">
        <v>6.4050000000000001E-3</v>
      </c>
      <c r="AG85" s="361"/>
      <c r="AH85" s="362">
        <v>5.496E-3</v>
      </c>
    </row>
    <row r="86" spans="1:34" s="141" customFormat="1" ht="12" x14ac:dyDescent="0.2">
      <c r="A86" s="224"/>
      <c r="B86" s="261" t="s">
        <v>273</v>
      </c>
      <c r="C86" s="262">
        <v>424</v>
      </c>
      <c r="D86" s="263"/>
      <c r="F86" s="138"/>
      <c r="G86" s="360">
        <v>0.74990500000000004</v>
      </c>
      <c r="H86" s="361"/>
      <c r="I86" s="362">
        <v>0.42954900000000001</v>
      </c>
      <c r="J86" s="363"/>
      <c r="K86" s="364"/>
      <c r="L86" s="360">
        <v>2.0753680000000001</v>
      </c>
      <c r="M86" s="361"/>
      <c r="N86" s="362">
        <v>1.1445350000000001</v>
      </c>
      <c r="O86" s="363"/>
      <c r="P86" s="364"/>
      <c r="Q86" s="360">
        <v>0.53635299999999997</v>
      </c>
      <c r="R86" s="361"/>
      <c r="S86" s="362">
        <v>0.26985999999999999</v>
      </c>
      <c r="T86" s="363"/>
      <c r="U86" s="364"/>
      <c r="V86" s="360">
        <v>5.7399999999999997E-4</v>
      </c>
      <c r="W86" s="361"/>
      <c r="X86" s="362">
        <v>4.0000000000000002E-4</v>
      </c>
      <c r="Y86" s="363"/>
      <c r="Z86" s="364"/>
      <c r="AA86" s="360"/>
      <c r="AB86" s="361"/>
      <c r="AC86" s="362"/>
      <c r="AD86" s="363"/>
      <c r="AE86" s="364"/>
      <c r="AF86" s="360">
        <v>3.1785000000000001E-2</v>
      </c>
      <c r="AG86" s="361"/>
      <c r="AH86" s="362">
        <v>2.7276000000000002E-2</v>
      </c>
    </row>
    <row r="87" spans="1:34" s="141" customFormat="1" ht="12" x14ac:dyDescent="0.2">
      <c r="A87" s="224"/>
      <c r="B87" s="261" t="s">
        <v>274</v>
      </c>
      <c r="C87" s="262">
        <v>490</v>
      </c>
      <c r="D87" s="263"/>
      <c r="F87" s="138"/>
      <c r="G87" s="360">
        <v>0.14424100000000001</v>
      </c>
      <c r="H87" s="361"/>
      <c r="I87" s="362">
        <v>8.2622000000000001E-2</v>
      </c>
      <c r="J87" s="363"/>
      <c r="K87" s="364"/>
      <c r="L87" s="360">
        <v>3.2439000000000003E-2</v>
      </c>
      <c r="M87" s="361"/>
      <c r="N87" s="362">
        <v>1.789E-2</v>
      </c>
      <c r="O87" s="363"/>
      <c r="P87" s="364"/>
      <c r="Q87" s="360">
        <v>1.5900000000000001E-3</v>
      </c>
      <c r="R87" s="361"/>
      <c r="S87" s="362">
        <v>8.0000000000000004E-4</v>
      </c>
      <c r="T87" s="363"/>
      <c r="U87" s="364"/>
      <c r="V87" s="360">
        <v>3.9912000000000003E-2</v>
      </c>
      <c r="W87" s="361"/>
      <c r="X87" s="362">
        <v>2.7834999999999999E-2</v>
      </c>
      <c r="Y87" s="363"/>
      <c r="Z87" s="364"/>
      <c r="AA87" s="360"/>
      <c r="AB87" s="361"/>
      <c r="AC87" s="362"/>
      <c r="AD87" s="363"/>
      <c r="AE87" s="364"/>
      <c r="AF87" s="360">
        <v>1.9170000000000001E-3</v>
      </c>
      <c r="AG87" s="361"/>
      <c r="AH87" s="362">
        <v>1.645E-3</v>
      </c>
    </row>
    <row r="88" spans="1:34" s="141" customFormat="1" ht="12" x14ac:dyDescent="0.2">
      <c r="A88" s="224"/>
      <c r="B88" s="261" t="s">
        <v>275</v>
      </c>
      <c r="C88" s="262">
        <v>500</v>
      </c>
      <c r="D88" s="263"/>
      <c r="F88" s="138"/>
      <c r="G88" s="360">
        <v>25.345680999999999</v>
      </c>
      <c r="H88" s="361"/>
      <c r="I88" s="362">
        <v>14.518127</v>
      </c>
      <c r="J88" s="363"/>
      <c r="K88" s="364"/>
      <c r="L88" s="360">
        <v>26.402844999999999</v>
      </c>
      <c r="M88" s="361"/>
      <c r="N88" s="362">
        <v>14.560783000000001</v>
      </c>
      <c r="O88" s="363"/>
      <c r="P88" s="364"/>
      <c r="Q88" s="360">
        <v>32.634593000000002</v>
      </c>
      <c r="R88" s="361"/>
      <c r="S88" s="362">
        <v>16.419702999999998</v>
      </c>
      <c r="T88" s="363"/>
      <c r="U88" s="364"/>
      <c r="V88" s="360">
        <v>13.510164</v>
      </c>
      <c r="W88" s="361"/>
      <c r="X88" s="362">
        <v>9.4223020000000002</v>
      </c>
      <c r="Y88" s="363"/>
      <c r="Z88" s="364"/>
      <c r="AA88" s="360">
        <v>4.8526249999999997</v>
      </c>
      <c r="AB88" s="361"/>
      <c r="AC88" s="362">
        <v>4.1704169999999996</v>
      </c>
      <c r="AD88" s="363"/>
      <c r="AE88" s="364"/>
      <c r="AF88" s="360">
        <v>4.6985450000000002</v>
      </c>
      <c r="AG88" s="361"/>
      <c r="AH88" s="362">
        <v>4.0319219999999998</v>
      </c>
    </row>
    <row r="89" spans="1:34" s="141" customFormat="1" ht="12" x14ac:dyDescent="0.2">
      <c r="A89" s="224"/>
      <c r="B89" s="261" t="s">
        <v>295</v>
      </c>
      <c r="C89" s="262">
        <v>742</v>
      </c>
      <c r="D89" s="263"/>
      <c r="F89" s="138"/>
      <c r="G89" s="360">
        <v>0.101006</v>
      </c>
      <c r="H89" s="361"/>
      <c r="I89" s="362">
        <v>5.7856999999999999E-2</v>
      </c>
      <c r="J89" s="363"/>
      <c r="K89" s="364"/>
      <c r="L89" s="360">
        <v>4.8999999999999998E-3</v>
      </c>
      <c r="M89" s="361"/>
      <c r="N89" s="362">
        <v>2.7030000000000001E-3</v>
      </c>
      <c r="O89" s="363"/>
      <c r="P89" s="364"/>
      <c r="Q89" s="360">
        <v>7.9500000000000003E-4</v>
      </c>
      <c r="R89" s="361"/>
      <c r="S89" s="362">
        <v>4.0000000000000002E-4</v>
      </c>
      <c r="T89" s="363"/>
      <c r="U89" s="364"/>
      <c r="V89" s="360">
        <v>4.1001000000000003E-2</v>
      </c>
      <c r="W89" s="361"/>
      <c r="X89" s="362">
        <v>2.8594999999999999E-2</v>
      </c>
      <c r="Y89" s="363"/>
      <c r="Z89" s="364"/>
      <c r="AA89" s="360"/>
      <c r="AB89" s="361"/>
      <c r="AC89" s="362"/>
      <c r="AD89" s="363"/>
      <c r="AE89" s="364"/>
      <c r="AF89" s="360">
        <v>4.66E-4</v>
      </c>
      <c r="AG89" s="361"/>
      <c r="AH89" s="362">
        <v>4.0000000000000002E-4</v>
      </c>
    </row>
    <row r="90" spans="1:34" s="141" customFormat="1" ht="12" x14ac:dyDescent="0.2">
      <c r="A90" s="224"/>
      <c r="B90" s="261" t="s">
        <v>299</v>
      </c>
      <c r="C90" s="262">
        <v>766</v>
      </c>
      <c r="D90" s="263"/>
      <c r="F90" s="138"/>
      <c r="G90" s="360">
        <v>6.9800000000000005E-4</v>
      </c>
      <c r="H90" s="361"/>
      <c r="I90" s="362">
        <v>4.0000000000000002E-4</v>
      </c>
      <c r="J90" s="363"/>
      <c r="K90" s="364"/>
      <c r="L90" s="360">
        <v>2.3730000000000001E-3</v>
      </c>
      <c r="M90" s="361"/>
      <c r="N90" s="362">
        <v>1.3090000000000001E-3</v>
      </c>
      <c r="O90" s="363"/>
      <c r="P90" s="364"/>
      <c r="Q90" s="360">
        <v>7.9500000000000003E-4</v>
      </c>
      <c r="R90" s="361"/>
      <c r="S90" s="362">
        <v>4.0000000000000002E-4</v>
      </c>
      <c r="T90" s="363"/>
      <c r="U90" s="364"/>
      <c r="V90" s="360">
        <v>5.7399999999999997E-4</v>
      </c>
      <c r="W90" s="361"/>
      <c r="X90" s="362">
        <v>4.0000000000000002E-4</v>
      </c>
      <c r="Y90" s="363"/>
      <c r="Z90" s="364"/>
      <c r="AA90" s="360"/>
      <c r="AB90" s="361"/>
      <c r="AC90" s="362"/>
      <c r="AD90" s="363"/>
      <c r="AE90" s="364"/>
      <c r="AF90" s="360">
        <v>4.66E-4</v>
      </c>
      <c r="AG90" s="361"/>
      <c r="AH90" s="362">
        <v>4.0000000000000002E-4</v>
      </c>
    </row>
    <row r="91" spans="1:34" s="141" customFormat="1" ht="12" x14ac:dyDescent="0.2">
      <c r="A91" s="224"/>
      <c r="B91" s="261" t="s">
        <v>310</v>
      </c>
      <c r="C91" s="262">
        <v>801</v>
      </c>
      <c r="D91" s="263"/>
      <c r="F91" s="138"/>
      <c r="G91" s="360">
        <v>4.7780170000000002</v>
      </c>
      <c r="H91" s="361"/>
      <c r="I91" s="362">
        <v>2.7368709999999998</v>
      </c>
      <c r="J91" s="363"/>
      <c r="K91" s="364"/>
      <c r="L91" s="360">
        <v>18.974240000000002</v>
      </c>
      <c r="M91" s="361"/>
      <c r="N91" s="362">
        <v>10.464016000000001</v>
      </c>
      <c r="O91" s="363"/>
      <c r="P91" s="364"/>
      <c r="Q91" s="360">
        <v>4.1155939999999998</v>
      </c>
      <c r="R91" s="361"/>
      <c r="S91" s="362">
        <v>2.0707119999999999</v>
      </c>
      <c r="T91" s="363"/>
      <c r="U91" s="364"/>
      <c r="V91" s="360">
        <v>2.1177459999999999</v>
      </c>
      <c r="W91" s="361"/>
      <c r="X91" s="362">
        <v>1.4769650000000001</v>
      </c>
      <c r="Y91" s="363"/>
      <c r="Z91" s="364"/>
      <c r="AA91" s="360">
        <v>0.27765000000000001</v>
      </c>
      <c r="AB91" s="361"/>
      <c r="AC91" s="362">
        <v>0.238617</v>
      </c>
      <c r="AD91" s="363"/>
      <c r="AE91" s="364"/>
      <c r="AF91" s="360">
        <v>0.22703599999999999</v>
      </c>
      <c r="AG91" s="361"/>
      <c r="AH91" s="362">
        <v>0.194824</v>
      </c>
    </row>
    <row r="92" spans="1:34" s="141" customFormat="1" ht="12" x14ac:dyDescent="0.2">
      <c r="A92" s="224"/>
      <c r="B92" s="261" t="s">
        <v>315</v>
      </c>
      <c r="C92" s="262">
        <v>813</v>
      </c>
      <c r="D92" s="263"/>
      <c r="F92" s="138"/>
      <c r="G92" s="360">
        <v>0.18733900000000001</v>
      </c>
      <c r="H92" s="361"/>
      <c r="I92" s="362">
        <v>0.107308</v>
      </c>
      <c r="J92" s="363"/>
      <c r="K92" s="364"/>
      <c r="L92" s="360">
        <v>2.6504E-2</v>
      </c>
      <c r="M92" s="361"/>
      <c r="N92" s="362">
        <v>1.4617E-2</v>
      </c>
      <c r="O92" s="363"/>
      <c r="P92" s="364"/>
      <c r="Q92" s="360">
        <v>0.39577600000000002</v>
      </c>
      <c r="R92" s="361"/>
      <c r="S92" s="362">
        <v>0.19913</v>
      </c>
      <c r="T92" s="363"/>
      <c r="U92" s="364"/>
      <c r="V92" s="360">
        <v>6.5545999999999993E-2</v>
      </c>
      <c r="W92" s="361"/>
      <c r="X92" s="362">
        <v>4.5712999999999997E-2</v>
      </c>
      <c r="Y92" s="363"/>
      <c r="Z92" s="364"/>
      <c r="AA92" s="360">
        <v>3.5858000000000001E-2</v>
      </c>
      <c r="AB92" s="361"/>
      <c r="AC92" s="362">
        <v>3.0817000000000001E-2</v>
      </c>
      <c r="AD92" s="363"/>
      <c r="AE92" s="364"/>
      <c r="AF92" s="360">
        <v>4.0586999999999998E-2</v>
      </c>
      <c r="AG92" s="361"/>
      <c r="AH92" s="362">
        <v>3.4827999999999998E-2</v>
      </c>
    </row>
    <row r="93" spans="1:34" s="141" customFormat="1" ht="12" x14ac:dyDescent="0.2">
      <c r="A93" s="224"/>
      <c r="B93" s="261" t="s">
        <v>317</v>
      </c>
      <c r="C93" s="262">
        <v>817</v>
      </c>
      <c r="D93" s="263"/>
      <c r="F93" s="138"/>
      <c r="G93" s="360">
        <v>6.9800000000000005E-4</v>
      </c>
      <c r="H93" s="361"/>
      <c r="I93" s="362">
        <v>4.0000000000000002E-4</v>
      </c>
      <c r="J93" s="363"/>
      <c r="K93" s="364"/>
      <c r="L93" s="360">
        <v>4.9779999999999998E-3</v>
      </c>
      <c r="M93" s="361"/>
      <c r="N93" s="362">
        <v>2.745E-3</v>
      </c>
      <c r="O93" s="363"/>
      <c r="P93" s="364"/>
      <c r="Q93" s="360">
        <v>7.9500000000000003E-4</v>
      </c>
      <c r="R93" s="361"/>
      <c r="S93" s="362">
        <v>4.0000000000000002E-4</v>
      </c>
      <c r="T93" s="363"/>
      <c r="U93" s="364"/>
      <c r="V93" s="360">
        <v>5.7399999999999997E-4</v>
      </c>
      <c r="W93" s="361"/>
      <c r="X93" s="362">
        <v>4.0000000000000002E-4</v>
      </c>
      <c r="Y93" s="363"/>
      <c r="Z93" s="364"/>
      <c r="AA93" s="360"/>
      <c r="AB93" s="361"/>
      <c r="AC93" s="362"/>
      <c r="AD93" s="363"/>
      <c r="AE93" s="364"/>
      <c r="AF93" s="360">
        <v>4.66E-4</v>
      </c>
      <c r="AG93" s="361"/>
      <c r="AH93" s="362">
        <v>4.0000000000000002E-4</v>
      </c>
    </row>
    <row r="94" spans="1:34" s="141" customFormat="1" ht="12" x14ac:dyDescent="0.2">
      <c r="A94" s="224"/>
      <c r="B94" s="261" t="s">
        <v>318</v>
      </c>
      <c r="C94" s="262">
        <v>818</v>
      </c>
      <c r="D94" s="263"/>
      <c r="F94" s="138"/>
      <c r="G94" s="360">
        <v>9.3999999999999997E-4</v>
      </c>
      <c r="H94" s="361"/>
      <c r="I94" s="362">
        <v>5.3799999999999996E-4</v>
      </c>
      <c r="J94" s="363"/>
      <c r="K94" s="364"/>
      <c r="L94" s="360">
        <v>7.2499999999999995E-4</v>
      </c>
      <c r="M94" s="361"/>
      <c r="N94" s="362">
        <v>4.0000000000000002E-4</v>
      </c>
      <c r="O94" s="363"/>
      <c r="P94" s="364"/>
      <c r="Q94" s="360">
        <v>7.9500000000000003E-4</v>
      </c>
      <c r="R94" s="361"/>
      <c r="S94" s="362">
        <v>4.0000000000000002E-4</v>
      </c>
      <c r="T94" s="363"/>
      <c r="U94" s="364"/>
      <c r="V94" s="360">
        <v>5.7399999999999997E-4</v>
      </c>
      <c r="W94" s="361"/>
      <c r="X94" s="362">
        <v>4.0000000000000002E-4</v>
      </c>
      <c r="Y94" s="363"/>
      <c r="Z94" s="364"/>
      <c r="AA94" s="360"/>
      <c r="AB94" s="361"/>
      <c r="AC94" s="362"/>
      <c r="AD94" s="363"/>
      <c r="AE94" s="364"/>
      <c r="AF94" s="360">
        <v>4.66E-4</v>
      </c>
      <c r="AG94" s="361"/>
      <c r="AH94" s="362">
        <v>4.0000000000000002E-4</v>
      </c>
    </row>
    <row r="95" spans="1:34" s="141" customFormat="1" ht="12" x14ac:dyDescent="0.2">
      <c r="A95" s="224"/>
      <c r="B95" s="261" t="s">
        <v>324</v>
      </c>
      <c r="C95" s="262">
        <v>833</v>
      </c>
      <c r="D95" s="263"/>
      <c r="F95" s="138"/>
      <c r="G95" s="360">
        <v>7.9539999999999993E-3</v>
      </c>
      <c r="H95" s="361"/>
      <c r="I95" s="362">
        <v>4.5560000000000002E-3</v>
      </c>
      <c r="J95" s="363"/>
      <c r="K95" s="364"/>
      <c r="L95" s="360">
        <v>6.8644999999999998E-2</v>
      </c>
      <c r="M95" s="361"/>
      <c r="N95" s="362">
        <v>3.7857000000000002E-2</v>
      </c>
      <c r="O95" s="363"/>
      <c r="P95" s="364"/>
      <c r="Q95" s="360">
        <v>7.9500000000000003E-4</v>
      </c>
      <c r="R95" s="361"/>
      <c r="S95" s="362">
        <v>4.0000000000000002E-4</v>
      </c>
      <c r="T95" s="363"/>
      <c r="U95" s="364"/>
      <c r="V95" s="360">
        <v>5.7399999999999997E-4</v>
      </c>
      <c r="W95" s="361"/>
      <c r="X95" s="362">
        <v>4.0000000000000002E-4</v>
      </c>
      <c r="Y95" s="363"/>
      <c r="Z95" s="364"/>
      <c r="AA95" s="360"/>
      <c r="AB95" s="361"/>
      <c r="AC95" s="362"/>
      <c r="AD95" s="363"/>
      <c r="AE95" s="364"/>
      <c r="AF95" s="360">
        <v>5.5000000000000003E-4</v>
      </c>
      <c r="AG95" s="361"/>
      <c r="AH95" s="362">
        <v>4.7199999999999998E-4</v>
      </c>
    </row>
    <row r="96" spans="1:34" s="141" customFormat="1" ht="12" x14ac:dyDescent="0.2">
      <c r="A96" s="224"/>
      <c r="B96" s="261" t="s">
        <v>325</v>
      </c>
      <c r="C96" s="262">
        <v>834</v>
      </c>
      <c r="D96" s="263"/>
      <c r="F96" s="138"/>
      <c r="G96" s="360">
        <v>5.0829999999999998E-3</v>
      </c>
      <c r="H96" s="361"/>
      <c r="I96" s="362">
        <v>2.9120000000000001E-3</v>
      </c>
      <c r="J96" s="363"/>
      <c r="K96" s="364"/>
      <c r="L96" s="360">
        <v>7.2499999999999995E-4</v>
      </c>
      <c r="M96" s="361"/>
      <c r="N96" s="362">
        <v>4.0000000000000002E-4</v>
      </c>
      <c r="O96" s="363"/>
      <c r="P96" s="364"/>
      <c r="Q96" s="360">
        <v>7.9500000000000003E-4</v>
      </c>
      <c r="R96" s="361"/>
      <c r="S96" s="362">
        <v>4.0000000000000002E-4</v>
      </c>
      <c r="T96" s="363"/>
      <c r="U96" s="364"/>
      <c r="V96" s="360">
        <v>5.7399999999999997E-4</v>
      </c>
      <c r="W96" s="361"/>
      <c r="X96" s="362">
        <v>4.0000000000000002E-4</v>
      </c>
      <c r="Y96" s="363"/>
      <c r="Z96" s="364"/>
      <c r="AA96" s="360"/>
      <c r="AB96" s="361"/>
      <c r="AC96" s="362"/>
      <c r="AD96" s="363"/>
      <c r="AE96" s="364"/>
      <c r="AF96" s="360">
        <v>5.7799999999999995E-4</v>
      </c>
      <c r="AG96" s="361"/>
      <c r="AH96" s="362">
        <v>4.9600000000000002E-4</v>
      </c>
    </row>
    <row r="97" spans="1:34" s="141" customFormat="1" ht="12" x14ac:dyDescent="0.2">
      <c r="A97" s="224"/>
      <c r="B97" s="261" t="s">
        <v>326</v>
      </c>
      <c r="C97" s="262">
        <v>835</v>
      </c>
      <c r="D97" s="263"/>
      <c r="F97" s="138"/>
      <c r="G97" s="360">
        <v>6.9800000000000005E-4</v>
      </c>
      <c r="H97" s="361"/>
      <c r="I97" s="362">
        <v>4.0000000000000002E-4</v>
      </c>
      <c r="J97" s="363"/>
      <c r="K97" s="364"/>
      <c r="L97" s="360">
        <v>7.2499999999999995E-4</v>
      </c>
      <c r="M97" s="361"/>
      <c r="N97" s="362">
        <v>4.0000000000000002E-4</v>
      </c>
      <c r="O97" s="363"/>
      <c r="P97" s="364"/>
      <c r="Q97" s="360">
        <v>7.9500000000000003E-4</v>
      </c>
      <c r="R97" s="361"/>
      <c r="S97" s="362">
        <v>4.0000000000000002E-4</v>
      </c>
      <c r="T97" s="363"/>
      <c r="U97" s="364"/>
      <c r="V97" s="360">
        <v>5.7399999999999997E-4</v>
      </c>
      <c r="W97" s="361"/>
      <c r="X97" s="362">
        <v>4.0000000000000002E-4</v>
      </c>
      <c r="Y97" s="363"/>
      <c r="Z97" s="364"/>
      <c r="AA97" s="360"/>
      <c r="AB97" s="361"/>
      <c r="AC97" s="362"/>
      <c r="AD97" s="363"/>
      <c r="AE97" s="364"/>
      <c r="AF97" s="360">
        <v>4.66E-4</v>
      </c>
      <c r="AG97" s="361"/>
      <c r="AH97" s="362">
        <v>4.0000000000000002E-4</v>
      </c>
    </row>
    <row r="98" spans="1:34" s="141" customFormat="1" ht="12" x14ac:dyDescent="0.2">
      <c r="A98" s="224"/>
      <c r="B98" s="261" t="s">
        <v>329</v>
      </c>
      <c r="C98" s="262">
        <v>839</v>
      </c>
      <c r="D98" s="263"/>
      <c r="F98" s="138"/>
      <c r="G98" s="360">
        <v>3.0569999999999998E-3</v>
      </c>
      <c r="H98" s="361"/>
      <c r="I98" s="362">
        <v>1.751E-3</v>
      </c>
      <c r="J98" s="363"/>
      <c r="K98" s="364"/>
      <c r="L98" s="360">
        <v>2.3053000000000001E-2</v>
      </c>
      <c r="M98" s="361"/>
      <c r="N98" s="362">
        <v>1.2713E-2</v>
      </c>
      <c r="O98" s="363"/>
      <c r="P98" s="364"/>
      <c r="Q98" s="360">
        <v>7.9500000000000003E-4</v>
      </c>
      <c r="R98" s="361"/>
      <c r="S98" s="362">
        <v>4.0000000000000002E-4</v>
      </c>
      <c r="T98" s="363"/>
      <c r="U98" s="364"/>
      <c r="V98" s="360">
        <v>5.7399999999999997E-4</v>
      </c>
      <c r="W98" s="361"/>
      <c r="X98" s="362">
        <v>4.0000000000000002E-4</v>
      </c>
      <c r="Y98" s="363"/>
      <c r="Z98" s="364"/>
      <c r="AA98" s="360"/>
      <c r="AB98" s="361"/>
      <c r="AC98" s="362"/>
      <c r="AD98" s="363"/>
      <c r="AE98" s="364"/>
      <c r="AF98" s="360">
        <v>4.66E-4</v>
      </c>
      <c r="AG98" s="361"/>
      <c r="AH98" s="362">
        <v>4.0000000000000002E-4</v>
      </c>
    </row>
    <row r="99" spans="1:34" s="141" customFormat="1" ht="12" x14ac:dyDescent="0.2">
      <c r="A99" s="224"/>
      <c r="B99" s="261" t="s">
        <v>331</v>
      </c>
      <c r="C99" s="262">
        <v>841</v>
      </c>
      <c r="D99" s="263">
        <v>11</v>
      </c>
      <c r="F99" s="138"/>
      <c r="G99" s="360"/>
      <c r="H99" s="361"/>
      <c r="I99" s="362"/>
      <c r="J99" s="363"/>
      <c r="K99" s="364"/>
      <c r="L99" s="360"/>
      <c r="M99" s="361"/>
      <c r="N99" s="362"/>
      <c r="O99" s="363"/>
      <c r="P99" s="364"/>
      <c r="Q99" s="360"/>
      <c r="R99" s="361"/>
      <c r="S99" s="362"/>
      <c r="T99" s="363"/>
      <c r="U99" s="364"/>
      <c r="V99" s="360"/>
      <c r="W99" s="361"/>
      <c r="X99" s="362"/>
      <c r="Y99" s="363"/>
      <c r="Z99" s="364"/>
      <c r="AA99" s="360"/>
      <c r="AB99" s="361"/>
      <c r="AC99" s="362"/>
      <c r="AD99" s="363"/>
      <c r="AE99" s="364"/>
      <c r="AF99" s="360"/>
      <c r="AG99" s="361"/>
      <c r="AH99" s="362"/>
    </row>
    <row r="100" spans="1:34" s="141" customFormat="1" ht="12" x14ac:dyDescent="0.2">
      <c r="A100" s="224"/>
      <c r="B100" s="261" t="s">
        <v>336</v>
      </c>
      <c r="C100" s="262">
        <v>851</v>
      </c>
      <c r="D100" s="263"/>
      <c r="F100" s="138"/>
      <c r="G100" s="360">
        <v>6.9800000000000005E-4</v>
      </c>
      <c r="H100" s="361"/>
      <c r="I100" s="362">
        <v>4.0000000000000002E-4</v>
      </c>
      <c r="J100" s="363"/>
      <c r="K100" s="364"/>
      <c r="L100" s="360">
        <v>7.2499999999999995E-4</v>
      </c>
      <c r="M100" s="361"/>
      <c r="N100" s="362">
        <v>4.0000000000000002E-4</v>
      </c>
      <c r="O100" s="363"/>
      <c r="P100" s="364"/>
      <c r="Q100" s="360">
        <v>7.9500000000000003E-4</v>
      </c>
      <c r="R100" s="361"/>
      <c r="S100" s="362">
        <v>4.0000000000000002E-4</v>
      </c>
      <c r="T100" s="363"/>
      <c r="U100" s="364"/>
      <c r="V100" s="360">
        <v>5.7399999999999997E-4</v>
      </c>
      <c r="W100" s="361"/>
      <c r="X100" s="362">
        <v>4.0000000000000002E-4</v>
      </c>
      <c r="Y100" s="363"/>
      <c r="Z100" s="364"/>
      <c r="AA100" s="360"/>
      <c r="AB100" s="361"/>
      <c r="AC100" s="362"/>
      <c r="AD100" s="363"/>
      <c r="AE100" s="364"/>
      <c r="AF100" s="360">
        <v>4.66E-4</v>
      </c>
      <c r="AG100" s="361"/>
      <c r="AH100" s="362">
        <v>4.0000000000000002E-4</v>
      </c>
    </row>
    <row r="101" spans="1:34" x14ac:dyDescent="0.2">
      <c r="B101" s="261" t="s">
        <v>339</v>
      </c>
      <c r="C101" s="262">
        <v>855</v>
      </c>
      <c r="D101" s="263"/>
      <c r="E101" s="141"/>
      <c r="F101" s="138"/>
      <c r="G101" s="360">
        <v>0.45374100000000001</v>
      </c>
      <c r="I101" s="362">
        <v>0.259905</v>
      </c>
      <c r="J101" s="363"/>
      <c r="K101" s="364"/>
      <c r="L101" s="360">
        <v>0.17629800000000001</v>
      </c>
      <c r="N101" s="362">
        <v>9.7226000000000007E-2</v>
      </c>
      <c r="O101" s="363"/>
      <c r="P101" s="364"/>
      <c r="Q101" s="360">
        <v>0.36489300000000002</v>
      </c>
      <c r="S101" s="362">
        <v>0.18359200000000001</v>
      </c>
      <c r="T101" s="363"/>
      <c r="U101" s="364"/>
      <c r="V101" s="360">
        <v>0.126859</v>
      </c>
      <c r="X101" s="362">
        <v>8.8474999999999998E-2</v>
      </c>
      <c r="Y101" s="363"/>
      <c r="Z101" s="364"/>
      <c r="AA101" s="360">
        <v>9.5960000000000004E-3</v>
      </c>
      <c r="AC101" s="362">
        <v>8.2470000000000009E-3</v>
      </c>
      <c r="AD101" s="363"/>
      <c r="AE101" s="364"/>
      <c r="AF101" s="360">
        <v>9.2700000000000005E-3</v>
      </c>
      <c r="AH101" s="362">
        <v>7.9550000000000003E-3</v>
      </c>
    </row>
    <row r="102" spans="1:34" x14ac:dyDescent="0.2">
      <c r="B102" s="261" t="s">
        <v>340</v>
      </c>
      <c r="C102" s="262">
        <v>856</v>
      </c>
      <c r="D102" s="263"/>
      <c r="E102" s="141"/>
      <c r="F102" s="138"/>
      <c r="G102" s="360">
        <v>6.9800000000000005E-4</v>
      </c>
      <c r="I102" s="362">
        <v>4.0000000000000002E-4</v>
      </c>
      <c r="J102" s="363"/>
      <c r="K102" s="364"/>
      <c r="L102" s="360">
        <v>7.2499999999999995E-4</v>
      </c>
      <c r="N102" s="362">
        <v>4.0000000000000002E-4</v>
      </c>
      <c r="O102" s="363"/>
      <c r="P102" s="364"/>
      <c r="Q102" s="360">
        <v>7.9500000000000003E-4</v>
      </c>
      <c r="S102" s="362">
        <v>4.0000000000000002E-4</v>
      </c>
      <c r="T102" s="363"/>
      <c r="U102" s="364"/>
      <c r="V102" s="360">
        <v>5.7399999999999997E-4</v>
      </c>
      <c r="X102" s="362">
        <v>4.0000000000000002E-4</v>
      </c>
      <c r="Y102" s="363"/>
      <c r="Z102" s="364"/>
      <c r="AA102" s="360"/>
      <c r="AC102" s="362"/>
      <c r="AD102" s="363"/>
      <c r="AE102" s="364"/>
      <c r="AF102" s="360">
        <v>4.66E-4</v>
      </c>
      <c r="AH102" s="362">
        <v>4.0000000000000002E-4</v>
      </c>
    </row>
    <row r="103" spans="1:34" x14ac:dyDescent="0.2">
      <c r="B103" s="261" t="s">
        <v>360</v>
      </c>
      <c r="C103" s="262">
        <v>899</v>
      </c>
      <c r="D103" s="263"/>
      <c r="E103" s="141"/>
      <c r="F103" s="138"/>
      <c r="G103" s="360">
        <v>6.9800000000000005E-4</v>
      </c>
      <c r="I103" s="362">
        <v>4.0000000000000002E-4</v>
      </c>
      <c r="J103" s="363"/>
      <c r="K103" s="364"/>
      <c r="L103" s="360">
        <v>7.2499999999999995E-4</v>
      </c>
      <c r="N103" s="362">
        <v>4.0000000000000002E-4</v>
      </c>
      <c r="O103" s="363"/>
      <c r="P103" s="364"/>
      <c r="Q103" s="360">
        <v>7.9500000000000003E-4</v>
      </c>
      <c r="S103" s="362">
        <v>4.0000000000000002E-4</v>
      </c>
      <c r="T103" s="363"/>
      <c r="U103" s="364"/>
      <c r="V103" s="360">
        <v>5.7399999999999997E-4</v>
      </c>
      <c r="X103" s="362">
        <v>4.0000000000000002E-4</v>
      </c>
      <c r="Y103" s="363"/>
      <c r="Z103" s="364"/>
      <c r="AA103" s="360"/>
      <c r="AC103" s="362"/>
      <c r="AD103" s="363"/>
      <c r="AE103" s="364"/>
      <c r="AF103" s="360">
        <v>4.66E-4</v>
      </c>
      <c r="AH103" s="362">
        <v>4.0000000000000002E-4</v>
      </c>
    </row>
  </sheetData>
  <mergeCells count="30">
    <mergeCell ref="AA9:AC9"/>
    <mergeCell ref="AF9:AH9"/>
    <mergeCell ref="AF11:AG11"/>
    <mergeCell ref="B11:D11"/>
    <mergeCell ref="G11:H11"/>
    <mergeCell ref="L11:M11"/>
    <mergeCell ref="Q11:R11"/>
    <mergeCell ref="V11:W11"/>
    <mergeCell ref="AA11:AB11"/>
    <mergeCell ref="F9:J9"/>
    <mergeCell ref="K9:O9"/>
    <mergeCell ref="P9:T9"/>
    <mergeCell ref="V9:X9"/>
    <mergeCell ref="AF8:AH8"/>
    <mergeCell ref="G6:I6"/>
    <mergeCell ref="L6:N6"/>
    <mergeCell ref="Q6:S6"/>
    <mergeCell ref="V6:X6"/>
    <mergeCell ref="AA8:AC8"/>
    <mergeCell ref="G7:I7"/>
    <mergeCell ref="V8:X8"/>
    <mergeCell ref="AF2:AH2"/>
    <mergeCell ref="AF6:AH6"/>
    <mergeCell ref="L7:N7"/>
    <mergeCell ref="Q7:S7"/>
    <mergeCell ref="AA7:AC7"/>
    <mergeCell ref="AF7:AH7"/>
    <mergeCell ref="AA6:AC6"/>
    <mergeCell ref="V7:X7"/>
    <mergeCell ref="Q2:S2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Footer>&amp;RI.XIII-&amp;P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4"/>
  <sheetViews>
    <sheetView zoomScaleNormal="100" workbookViewId="0">
      <selection sqref="A1:I104"/>
    </sheetView>
  </sheetViews>
  <sheetFormatPr baseColWidth="10" defaultRowHeight="15" x14ac:dyDescent="0.25"/>
  <cols>
    <col min="1" max="1" width="5.85546875" style="202" customWidth="1"/>
    <col min="2" max="2" width="17" style="234" customWidth="1"/>
    <col min="3" max="3" width="6.42578125" style="235" customWidth="1"/>
    <col min="4" max="4" width="6.42578125" style="236" customWidth="1"/>
    <col min="5" max="5" width="2.28515625" style="234" customWidth="1"/>
    <col min="6" max="6" width="11.7109375" style="105" customWidth="1"/>
    <col min="7" max="7" width="1.85546875" style="105" customWidth="1"/>
    <col min="8" max="8" width="11.7109375" style="105" customWidth="1"/>
    <col min="9" max="9" width="11.42578125" style="86"/>
  </cols>
  <sheetData>
    <row r="1" spans="1:9" x14ac:dyDescent="0.25">
      <c r="I1" s="205">
        <v>511</v>
      </c>
    </row>
    <row r="2" spans="1:9" x14ac:dyDescent="0.25">
      <c r="I2" s="206">
        <v>41974</v>
      </c>
    </row>
    <row r="5" spans="1:9" x14ac:dyDescent="0.25">
      <c r="A5" s="91" t="s">
        <v>47</v>
      </c>
      <c r="B5" s="99" t="s">
        <v>440</v>
      </c>
      <c r="C5" s="100"/>
      <c r="D5" s="101"/>
      <c r="E5" s="102"/>
      <c r="F5" s="103"/>
      <c r="G5" s="103"/>
      <c r="H5" s="103"/>
      <c r="I5" s="210"/>
    </row>
    <row r="6" spans="1:9" x14ac:dyDescent="0.25">
      <c r="A6" s="233"/>
      <c r="B6" s="99" t="s">
        <v>441</v>
      </c>
      <c r="C6" s="100"/>
      <c r="D6" s="101"/>
      <c r="E6" s="102"/>
      <c r="F6" s="103"/>
      <c r="G6" s="103"/>
      <c r="H6" s="103"/>
    </row>
    <row r="7" spans="1:9" ht="15.75" thickBot="1" x14ac:dyDescent="0.3">
      <c r="A7"/>
      <c r="B7" s="102"/>
      <c r="C7" s="100"/>
      <c r="D7" s="101"/>
      <c r="E7" s="102"/>
      <c r="F7" s="103"/>
      <c r="G7" s="103"/>
      <c r="H7" s="103"/>
    </row>
    <row r="8" spans="1:9" ht="27" thickBot="1" x14ac:dyDescent="0.3">
      <c r="A8" s="221"/>
      <c r="B8" s="432" t="s">
        <v>129</v>
      </c>
      <c r="C8" s="433"/>
      <c r="D8" s="160" t="s">
        <v>2</v>
      </c>
      <c r="E8" s="161"/>
      <c r="F8" s="218" t="s">
        <v>130</v>
      </c>
      <c r="G8" s="219"/>
      <c r="H8" s="112" t="s">
        <v>131</v>
      </c>
      <c r="I8" s="220"/>
    </row>
    <row r="9" spans="1:9" x14ac:dyDescent="0.25">
      <c r="A9" s="221"/>
      <c r="B9" s="115" t="s">
        <v>2</v>
      </c>
      <c r="C9" s="116" t="s">
        <v>2</v>
      </c>
      <c r="D9" s="116"/>
      <c r="E9" s="117"/>
      <c r="G9" s="118"/>
      <c r="H9" s="121" t="s">
        <v>2</v>
      </c>
      <c r="I9" s="222"/>
    </row>
    <row r="10" spans="1:9" x14ac:dyDescent="0.25">
      <c r="A10" s="221"/>
      <c r="B10" s="122">
        <f>COUNT(C11:C396)</f>
        <v>89</v>
      </c>
      <c r="C10" s="100"/>
      <c r="D10" s="123" t="s">
        <v>4</v>
      </c>
      <c r="E10" s="257"/>
      <c r="F10" s="125" t="s">
        <v>133</v>
      </c>
      <c r="G10" s="298"/>
      <c r="H10" s="122">
        <f>COUNT(H11:H440)</f>
        <v>80</v>
      </c>
      <c r="I10" s="177"/>
    </row>
    <row r="11" spans="1:9" x14ac:dyDescent="0.25">
      <c r="A11" s="221"/>
      <c r="B11" s="237" t="s">
        <v>158</v>
      </c>
      <c r="C11" s="129">
        <v>11</v>
      </c>
      <c r="D11" s="130"/>
      <c r="E11" s="295"/>
      <c r="F11" s="170">
        <v>100</v>
      </c>
      <c r="G11" s="244"/>
      <c r="H11" s="172">
        <v>61.671461999999998</v>
      </c>
      <c r="I11" s="177"/>
    </row>
    <row r="12" spans="1:9" x14ac:dyDescent="0.25">
      <c r="A12" s="221"/>
      <c r="B12" s="237" t="s">
        <v>159</v>
      </c>
      <c r="C12" s="129">
        <v>22</v>
      </c>
      <c r="D12" s="130"/>
      <c r="E12" s="295"/>
      <c r="F12" s="170">
        <v>0.12153600000000001</v>
      </c>
      <c r="G12" s="244"/>
      <c r="H12" s="172">
        <v>7.4953000000000006E-2</v>
      </c>
      <c r="I12" s="177"/>
    </row>
    <row r="13" spans="1:9" x14ac:dyDescent="0.25">
      <c r="A13" s="221"/>
      <c r="B13" s="237" t="s">
        <v>160</v>
      </c>
      <c r="C13" s="129">
        <v>23</v>
      </c>
      <c r="D13" s="130"/>
      <c r="E13" s="295"/>
      <c r="F13" s="170">
        <v>0.13442499999999999</v>
      </c>
      <c r="G13" s="244"/>
      <c r="H13" s="172">
        <v>8.2902000000000003E-2</v>
      </c>
      <c r="I13" s="177"/>
    </row>
    <row r="14" spans="1:9" x14ac:dyDescent="0.25">
      <c r="A14" s="221"/>
      <c r="B14" s="237" t="s">
        <v>161</v>
      </c>
      <c r="C14" s="129">
        <v>24</v>
      </c>
      <c r="D14" s="130"/>
      <c r="E14" s="295"/>
      <c r="F14" s="170">
        <v>7.3800000000000003E-3</v>
      </c>
      <c r="G14" s="244"/>
      <c r="H14" s="172">
        <v>4.5510000000000004E-3</v>
      </c>
      <c r="I14" s="177"/>
    </row>
    <row r="15" spans="1:9" x14ac:dyDescent="0.25">
      <c r="A15" s="221"/>
      <c r="B15" s="237" t="s">
        <v>162</v>
      </c>
      <c r="C15" s="129">
        <v>27</v>
      </c>
      <c r="D15" s="130"/>
      <c r="E15" s="295"/>
      <c r="F15" s="170">
        <v>7.3800000000000003E-3</v>
      </c>
      <c r="G15" s="244"/>
      <c r="H15" s="172">
        <v>4.5510000000000004E-3</v>
      </c>
      <c r="I15" s="177"/>
    </row>
    <row r="16" spans="1:9" x14ac:dyDescent="0.25">
      <c r="A16" s="221"/>
      <c r="B16" s="237" t="s">
        <v>163</v>
      </c>
      <c r="C16" s="129">
        <v>29</v>
      </c>
      <c r="D16" s="130"/>
      <c r="E16" s="295"/>
      <c r="F16" s="170">
        <v>3.5908000000000002E-2</v>
      </c>
      <c r="G16" s="244"/>
      <c r="H16" s="172">
        <v>2.2145000000000001E-2</v>
      </c>
      <c r="I16" s="177"/>
    </row>
    <row r="17" spans="1:9" x14ac:dyDescent="0.25">
      <c r="A17" s="221"/>
      <c r="B17" s="237" t="s">
        <v>164</v>
      </c>
      <c r="C17" s="129">
        <v>31</v>
      </c>
      <c r="D17" s="130"/>
      <c r="E17" s="295"/>
      <c r="F17" s="170">
        <v>8.1944000000000003E-2</v>
      </c>
      <c r="G17" s="244"/>
      <c r="H17" s="172">
        <v>5.0535999999999998E-2</v>
      </c>
      <c r="I17" s="177"/>
    </row>
    <row r="18" spans="1:9" x14ac:dyDescent="0.25">
      <c r="A18" s="221"/>
      <c r="B18" s="237" t="s">
        <v>165</v>
      </c>
      <c r="C18" s="129">
        <v>32</v>
      </c>
      <c r="D18" s="130"/>
      <c r="E18" s="295"/>
      <c r="F18" s="170">
        <v>7.3800000000000003E-3</v>
      </c>
      <c r="G18" s="244"/>
      <c r="H18" s="172">
        <v>4.5510000000000004E-3</v>
      </c>
      <c r="I18" s="177"/>
    </row>
    <row r="19" spans="1:9" x14ac:dyDescent="0.25">
      <c r="A19" s="221"/>
      <c r="B19" s="237" t="s">
        <v>166</v>
      </c>
      <c r="C19" s="129">
        <v>34</v>
      </c>
      <c r="D19" s="130"/>
      <c r="E19" s="295"/>
      <c r="F19" s="170">
        <v>1.132482</v>
      </c>
      <c r="G19" s="244"/>
      <c r="H19" s="172">
        <v>0.69841799999999998</v>
      </c>
      <c r="I19" s="177"/>
    </row>
    <row r="20" spans="1:9" x14ac:dyDescent="0.25">
      <c r="A20" s="221"/>
      <c r="B20" s="237" t="s">
        <v>167</v>
      </c>
      <c r="C20" s="129">
        <v>35</v>
      </c>
      <c r="D20" s="130"/>
      <c r="E20" s="295"/>
      <c r="F20" s="170">
        <v>0.16112499999999999</v>
      </c>
      <c r="G20" s="244"/>
      <c r="H20" s="172">
        <v>9.9367999999999998E-2</v>
      </c>
      <c r="I20" s="177"/>
    </row>
    <row r="21" spans="1:9" x14ac:dyDescent="0.25">
      <c r="A21" s="221"/>
      <c r="B21" s="237" t="s">
        <v>168</v>
      </c>
      <c r="C21" s="129">
        <v>36</v>
      </c>
      <c r="D21" s="130"/>
      <c r="E21" s="295"/>
      <c r="F21" s="170">
        <v>3.3942260000000002</v>
      </c>
      <c r="G21" s="244"/>
      <c r="H21" s="172">
        <v>2.0932689999999998</v>
      </c>
      <c r="I21" s="177"/>
    </row>
    <row r="22" spans="1:9" x14ac:dyDescent="0.25">
      <c r="A22" s="221"/>
      <c r="B22" s="237" t="s">
        <v>170</v>
      </c>
      <c r="C22" s="129">
        <v>38</v>
      </c>
      <c r="D22" s="130"/>
      <c r="E22" s="295"/>
      <c r="F22" s="170">
        <v>4.9718999999999999E-2</v>
      </c>
      <c r="G22" s="244"/>
      <c r="H22" s="172">
        <v>3.0661999999999998E-2</v>
      </c>
      <c r="I22" s="177"/>
    </row>
    <row r="23" spans="1:9" x14ac:dyDescent="0.25">
      <c r="A23" s="221"/>
      <c r="B23" s="237" t="s">
        <v>171</v>
      </c>
      <c r="C23" s="129">
        <v>39</v>
      </c>
      <c r="D23" s="130"/>
      <c r="E23" s="295"/>
      <c r="F23" s="170">
        <v>2.0257000000000001E-2</v>
      </c>
      <c r="G23" s="244"/>
      <c r="H23" s="172">
        <v>1.2493000000000001E-2</v>
      </c>
      <c r="I23" s="177"/>
    </row>
    <row r="24" spans="1:9" x14ac:dyDescent="0.25">
      <c r="A24" s="221"/>
      <c r="B24" s="237" t="s">
        <v>172</v>
      </c>
      <c r="C24" s="129">
        <v>42</v>
      </c>
      <c r="D24" s="130"/>
      <c r="E24" s="295"/>
      <c r="F24" s="170">
        <v>7.3800000000000003E-3</v>
      </c>
      <c r="G24" s="244"/>
      <c r="H24" s="172">
        <v>4.5510000000000004E-3</v>
      </c>
      <c r="I24" s="177"/>
    </row>
    <row r="25" spans="1:9" x14ac:dyDescent="0.25">
      <c r="A25" s="221"/>
      <c r="B25" s="237" t="s">
        <v>173</v>
      </c>
      <c r="C25" s="129">
        <v>43</v>
      </c>
      <c r="D25" s="130"/>
      <c r="E25" s="295"/>
      <c r="F25" s="170">
        <v>0.441944</v>
      </c>
      <c r="G25" s="244"/>
      <c r="H25" s="172">
        <v>0.27255299999999999</v>
      </c>
      <c r="I25" s="177"/>
    </row>
    <row r="26" spans="1:9" x14ac:dyDescent="0.25">
      <c r="A26" s="221"/>
      <c r="B26" s="237" t="s">
        <v>174</v>
      </c>
      <c r="C26" s="129">
        <v>44</v>
      </c>
      <c r="D26" s="130"/>
      <c r="E26" s="295"/>
      <c r="F26" s="170">
        <v>7.3800000000000003E-3</v>
      </c>
      <c r="G26" s="173"/>
      <c r="H26" s="172">
        <v>4.5510000000000004E-3</v>
      </c>
      <c r="I26" s="177"/>
    </row>
    <row r="27" spans="1:9" x14ac:dyDescent="0.25">
      <c r="A27" s="221"/>
      <c r="B27" s="237" t="s">
        <v>175</v>
      </c>
      <c r="C27" s="129">
        <v>45</v>
      </c>
      <c r="D27" s="130"/>
      <c r="E27" s="295"/>
      <c r="F27" s="170">
        <v>0.77570499999999998</v>
      </c>
      <c r="G27" s="244"/>
      <c r="H27" s="172">
        <v>0.47838900000000001</v>
      </c>
      <c r="I27" s="177"/>
    </row>
    <row r="28" spans="1:9" x14ac:dyDescent="0.25">
      <c r="A28" s="221"/>
      <c r="B28" s="237" t="s">
        <v>176</v>
      </c>
      <c r="C28" s="129">
        <v>46</v>
      </c>
      <c r="D28" s="130">
        <v>490</v>
      </c>
      <c r="E28" s="295"/>
      <c r="F28" s="170"/>
      <c r="G28" s="244"/>
      <c r="H28" s="172" t="s">
        <v>136</v>
      </c>
      <c r="I28" s="177"/>
    </row>
    <row r="29" spans="1:9" x14ac:dyDescent="0.25">
      <c r="A29" s="221"/>
      <c r="B29" s="237" t="s">
        <v>178</v>
      </c>
      <c r="C29" s="129">
        <v>48</v>
      </c>
      <c r="D29" s="130"/>
      <c r="E29" s="295"/>
      <c r="F29" s="170">
        <v>3.8817439999999999</v>
      </c>
      <c r="G29" s="173"/>
      <c r="H29" s="172">
        <v>2.3939279999999998</v>
      </c>
      <c r="I29" s="177"/>
    </row>
    <row r="30" spans="1:9" x14ac:dyDescent="0.25">
      <c r="A30" s="221"/>
      <c r="B30" s="237" t="s">
        <v>180</v>
      </c>
      <c r="C30" s="129">
        <v>51</v>
      </c>
      <c r="D30" s="130"/>
      <c r="E30" s="295"/>
      <c r="F30" s="170">
        <v>7.5037999999999994E-2</v>
      </c>
      <c r="G30" s="244"/>
      <c r="H30" s="172">
        <v>4.6276999999999999E-2</v>
      </c>
      <c r="I30" s="177"/>
    </row>
    <row r="31" spans="1:9" x14ac:dyDescent="0.25">
      <c r="A31" s="221"/>
      <c r="B31" s="237" t="s">
        <v>181</v>
      </c>
      <c r="C31" s="129">
        <v>52</v>
      </c>
      <c r="D31" s="130"/>
      <c r="E31" s="295"/>
      <c r="F31" s="170">
        <v>0.42353000000000002</v>
      </c>
      <c r="G31" s="244"/>
      <c r="H31" s="172">
        <v>0.26119700000000001</v>
      </c>
      <c r="I31" s="177"/>
    </row>
    <row r="32" spans="1:9" x14ac:dyDescent="0.25">
      <c r="A32" s="221"/>
      <c r="B32" s="237" t="s">
        <v>182</v>
      </c>
      <c r="C32" s="129">
        <v>53</v>
      </c>
      <c r="D32" s="130"/>
      <c r="E32" s="295"/>
      <c r="F32" s="170">
        <v>4.7416E-2</v>
      </c>
      <c r="G32" s="244"/>
      <c r="H32" s="172">
        <v>2.9242000000000001E-2</v>
      </c>
      <c r="I32" s="177"/>
    </row>
    <row r="33" spans="1:9" x14ac:dyDescent="0.25">
      <c r="A33" s="221"/>
      <c r="B33" s="237" t="s">
        <v>183</v>
      </c>
      <c r="C33" s="129">
        <v>55</v>
      </c>
      <c r="D33" s="130"/>
      <c r="E33" s="295"/>
      <c r="F33" s="170">
        <v>7.3800000000000003E-3</v>
      </c>
      <c r="G33" s="244"/>
      <c r="H33" s="172">
        <v>4.5510000000000004E-3</v>
      </c>
      <c r="I33" s="177"/>
    </row>
    <row r="34" spans="1:9" x14ac:dyDescent="0.25">
      <c r="A34" s="221"/>
      <c r="B34" s="237" t="s">
        <v>184</v>
      </c>
      <c r="C34" s="129">
        <v>56</v>
      </c>
      <c r="D34" s="130"/>
      <c r="E34" s="295"/>
      <c r="F34" s="170">
        <v>3.0842999999999999E-2</v>
      </c>
      <c r="G34" s="244"/>
      <c r="H34" s="172">
        <v>1.9021E-2</v>
      </c>
      <c r="I34" s="177"/>
    </row>
    <row r="35" spans="1:9" x14ac:dyDescent="0.25">
      <c r="A35" s="221"/>
      <c r="B35" s="237" t="s">
        <v>185</v>
      </c>
      <c r="C35" s="129">
        <v>61</v>
      </c>
      <c r="D35" s="130"/>
      <c r="E35" s="295"/>
      <c r="F35" s="170">
        <v>7.3800000000000003E-3</v>
      </c>
      <c r="G35" s="244"/>
      <c r="H35" s="172">
        <v>4.5510000000000004E-3</v>
      </c>
      <c r="I35" s="177"/>
    </row>
    <row r="36" spans="1:9" x14ac:dyDescent="0.25">
      <c r="A36" s="221"/>
      <c r="B36" s="237" t="s">
        <v>186</v>
      </c>
      <c r="C36" s="129">
        <v>62</v>
      </c>
      <c r="D36" s="130"/>
      <c r="E36" s="295"/>
      <c r="F36" s="170">
        <v>1.065874</v>
      </c>
      <c r="G36" s="244"/>
      <c r="H36" s="172">
        <v>0.65734000000000004</v>
      </c>
      <c r="I36" s="177"/>
    </row>
    <row r="37" spans="1:9" x14ac:dyDescent="0.25">
      <c r="A37" s="221"/>
      <c r="B37" s="237" t="s">
        <v>187</v>
      </c>
      <c r="C37" s="129">
        <v>64</v>
      </c>
      <c r="D37" s="130"/>
      <c r="E37" s="295"/>
      <c r="F37" s="170">
        <v>0.37841399999999997</v>
      </c>
      <c r="G37" s="173"/>
      <c r="H37" s="172">
        <v>0.233373</v>
      </c>
      <c r="I37" s="177"/>
    </row>
    <row r="38" spans="1:9" x14ac:dyDescent="0.25">
      <c r="A38" s="221"/>
      <c r="B38" s="237" t="s">
        <v>188</v>
      </c>
      <c r="C38" s="129">
        <v>65</v>
      </c>
      <c r="D38" s="130"/>
      <c r="E38" s="295"/>
      <c r="F38" s="170">
        <v>2.2000549999999999</v>
      </c>
      <c r="G38" s="244"/>
      <c r="H38" s="172">
        <v>1.356806</v>
      </c>
      <c r="I38" s="177"/>
    </row>
    <row r="39" spans="1:9" x14ac:dyDescent="0.25">
      <c r="A39" s="221"/>
      <c r="B39" s="237" t="s">
        <v>189</v>
      </c>
      <c r="C39" s="129">
        <v>66</v>
      </c>
      <c r="D39" s="130"/>
      <c r="E39" s="295"/>
      <c r="F39" s="170">
        <v>9.9898000000000001E-2</v>
      </c>
      <c r="G39" s="173"/>
      <c r="H39" s="172">
        <v>6.1608999999999997E-2</v>
      </c>
      <c r="I39" s="177"/>
    </row>
    <row r="40" spans="1:9" x14ac:dyDescent="0.25">
      <c r="A40" s="221"/>
      <c r="B40" s="237" t="s">
        <v>190</v>
      </c>
      <c r="C40" s="129">
        <v>67</v>
      </c>
      <c r="D40" s="130"/>
      <c r="E40" s="295"/>
      <c r="F40" s="170">
        <v>7.3800000000000003E-3</v>
      </c>
      <c r="G40" s="244"/>
      <c r="H40" s="172">
        <v>4.5510000000000004E-3</v>
      </c>
      <c r="I40" s="177"/>
    </row>
    <row r="41" spans="1:9" x14ac:dyDescent="0.25">
      <c r="A41" s="221"/>
      <c r="B41" s="237" t="s">
        <v>191</v>
      </c>
      <c r="C41" s="129">
        <v>69</v>
      </c>
      <c r="D41" s="130"/>
      <c r="E41" s="295"/>
      <c r="F41" s="170">
        <v>1.3809999999999999E-2</v>
      </c>
      <c r="G41" s="244"/>
      <c r="H41" s="172">
        <v>8.5170000000000003E-3</v>
      </c>
      <c r="I41" s="177"/>
    </row>
    <row r="42" spans="1:9" x14ac:dyDescent="0.25">
      <c r="A42" s="221"/>
      <c r="B42" s="237" t="s">
        <v>192</v>
      </c>
      <c r="C42" s="129">
        <v>71</v>
      </c>
      <c r="D42" s="130"/>
      <c r="E42" s="295"/>
      <c r="F42" s="170">
        <v>2.3751000000000001E-2</v>
      </c>
      <c r="G42" s="244"/>
      <c r="H42" s="172">
        <v>1.4648E-2</v>
      </c>
      <c r="I42" s="177"/>
    </row>
    <row r="43" spans="1:9" x14ac:dyDescent="0.25">
      <c r="A43" s="221"/>
      <c r="B43" s="237" t="s">
        <v>193</v>
      </c>
      <c r="C43" s="129">
        <v>72</v>
      </c>
      <c r="D43" s="130"/>
      <c r="E43" s="295"/>
      <c r="F43" s="170">
        <v>20.434863</v>
      </c>
      <c r="G43" s="244"/>
      <c r="H43" s="172">
        <v>12.602479000000001</v>
      </c>
      <c r="I43" s="177"/>
    </row>
    <row r="44" spans="1:9" x14ac:dyDescent="0.25">
      <c r="A44" s="221"/>
      <c r="B44" s="237" t="s">
        <v>194</v>
      </c>
      <c r="C44" s="129">
        <v>73</v>
      </c>
      <c r="D44" s="130"/>
      <c r="E44" s="295"/>
      <c r="F44" s="170">
        <v>2.6700999999999999E-2</v>
      </c>
      <c r="G44" s="244"/>
      <c r="H44" s="172">
        <v>1.6466999999999999E-2</v>
      </c>
      <c r="I44" s="177"/>
    </row>
    <row r="45" spans="1:9" x14ac:dyDescent="0.25">
      <c r="A45" s="221"/>
      <c r="B45" s="237" t="s">
        <v>195</v>
      </c>
      <c r="C45" s="129">
        <v>74</v>
      </c>
      <c r="D45" s="130" t="s">
        <v>2</v>
      </c>
      <c r="E45" s="295"/>
      <c r="F45" s="170">
        <v>2.5780999999999998E-2</v>
      </c>
      <c r="G45" s="173"/>
      <c r="H45" s="172">
        <v>1.5900000000000001E-2</v>
      </c>
      <c r="I45" s="177"/>
    </row>
    <row r="46" spans="1:9" x14ac:dyDescent="0.25">
      <c r="A46" s="221"/>
      <c r="B46" s="237" t="s">
        <v>196</v>
      </c>
      <c r="C46" s="129">
        <v>76</v>
      </c>
      <c r="D46" s="130"/>
      <c r="E46" s="295"/>
      <c r="F46" s="170">
        <v>0.81575699999999995</v>
      </c>
      <c r="G46" s="173"/>
      <c r="H46" s="172">
        <v>0.50308900000000001</v>
      </c>
      <c r="I46" s="177"/>
    </row>
    <row r="47" spans="1:9" x14ac:dyDescent="0.25">
      <c r="A47" s="221"/>
      <c r="B47" s="237" t="s">
        <v>197</v>
      </c>
      <c r="C47" s="129">
        <v>78</v>
      </c>
      <c r="D47" s="130">
        <v>490</v>
      </c>
      <c r="E47" s="295"/>
      <c r="F47" s="170"/>
      <c r="G47" s="244"/>
      <c r="H47" s="172" t="s">
        <v>136</v>
      </c>
      <c r="I47" s="177"/>
    </row>
    <row r="48" spans="1:9" x14ac:dyDescent="0.25">
      <c r="A48" s="221"/>
      <c r="B48" s="237" t="s">
        <v>198</v>
      </c>
      <c r="C48" s="129">
        <v>81</v>
      </c>
      <c r="D48" s="130"/>
      <c r="E48" s="295"/>
      <c r="F48" s="170">
        <v>1.243E-2</v>
      </c>
      <c r="G48" s="244"/>
      <c r="H48" s="172">
        <v>7.6660000000000001E-3</v>
      </c>
      <c r="I48" s="177"/>
    </row>
    <row r="49" spans="1:9" x14ac:dyDescent="0.25">
      <c r="A49" s="221"/>
      <c r="B49" s="237" t="s">
        <v>199</v>
      </c>
      <c r="C49" s="129">
        <v>82</v>
      </c>
      <c r="D49" s="130"/>
      <c r="E49" s="295"/>
      <c r="F49" s="170">
        <v>1.660974</v>
      </c>
      <c r="G49" s="244"/>
      <c r="H49" s="172">
        <v>1.0243469999999999</v>
      </c>
      <c r="I49" s="177"/>
    </row>
    <row r="50" spans="1:9" x14ac:dyDescent="0.25">
      <c r="A50" s="221"/>
      <c r="B50" s="237" t="s">
        <v>200</v>
      </c>
      <c r="C50" s="129">
        <v>86</v>
      </c>
      <c r="D50" s="130"/>
      <c r="E50" s="295"/>
      <c r="F50" s="170">
        <v>1.594584</v>
      </c>
      <c r="G50" s="173"/>
      <c r="H50" s="172">
        <v>0.98340300000000003</v>
      </c>
      <c r="I50" s="177"/>
    </row>
    <row r="51" spans="1:9" x14ac:dyDescent="0.25">
      <c r="A51" s="221"/>
      <c r="B51" s="237" t="s">
        <v>201</v>
      </c>
      <c r="C51" s="129">
        <v>88</v>
      </c>
      <c r="D51" s="130"/>
      <c r="E51" s="295"/>
      <c r="F51" s="170">
        <v>0.36782700000000002</v>
      </c>
      <c r="G51" s="244"/>
      <c r="H51" s="172">
        <v>0.22684399999999999</v>
      </c>
      <c r="I51" s="177"/>
    </row>
    <row r="52" spans="1:9" x14ac:dyDescent="0.25">
      <c r="A52" s="221"/>
      <c r="B52" s="237" t="s">
        <v>202</v>
      </c>
      <c r="C52" s="129">
        <v>89</v>
      </c>
      <c r="D52" s="130"/>
      <c r="E52" s="295"/>
      <c r="F52" s="170">
        <v>7.5037999999999994E-2</v>
      </c>
      <c r="G52" s="244"/>
      <c r="H52" s="172">
        <v>4.6276999999999999E-2</v>
      </c>
      <c r="I52" s="177"/>
    </row>
    <row r="53" spans="1:9" x14ac:dyDescent="0.25">
      <c r="A53" s="221"/>
      <c r="B53" s="237" t="s">
        <v>203</v>
      </c>
      <c r="C53" s="129">
        <v>92</v>
      </c>
      <c r="D53" s="130"/>
      <c r="E53" s="295"/>
      <c r="F53" s="170">
        <v>0.19519300000000001</v>
      </c>
      <c r="G53" s="244"/>
      <c r="H53" s="172">
        <v>0.120378</v>
      </c>
      <c r="I53" s="177"/>
    </row>
    <row r="54" spans="1:9" x14ac:dyDescent="0.25">
      <c r="A54" s="221"/>
      <c r="B54" s="237" t="s">
        <v>204</v>
      </c>
      <c r="C54" s="129">
        <v>93</v>
      </c>
      <c r="D54" s="130"/>
      <c r="E54" s="295"/>
      <c r="F54" s="170">
        <v>0.118313</v>
      </c>
      <c r="G54" s="244"/>
      <c r="H54" s="172">
        <v>7.2965000000000002E-2</v>
      </c>
      <c r="I54" s="177"/>
    </row>
    <row r="55" spans="1:9" x14ac:dyDescent="0.25">
      <c r="A55" s="221"/>
      <c r="B55" s="237" t="s">
        <v>206</v>
      </c>
      <c r="C55" s="129">
        <v>96</v>
      </c>
      <c r="D55" s="130"/>
      <c r="E55" s="295"/>
      <c r="F55" s="170">
        <v>2.7622000000000001E-2</v>
      </c>
      <c r="G55" s="173"/>
      <c r="H55" s="172">
        <v>1.7035000000000002E-2</v>
      </c>
      <c r="I55" s="177"/>
    </row>
    <row r="56" spans="1:9" x14ac:dyDescent="0.25">
      <c r="A56" s="221"/>
      <c r="B56" s="237" t="s">
        <v>208</v>
      </c>
      <c r="C56" s="129">
        <v>101</v>
      </c>
      <c r="D56" s="130" t="s">
        <v>655</v>
      </c>
      <c r="E56" s="295"/>
      <c r="F56" s="170"/>
      <c r="G56" s="244"/>
      <c r="H56" s="172" t="s">
        <v>136</v>
      </c>
      <c r="I56" s="177"/>
    </row>
    <row r="57" spans="1:9" x14ac:dyDescent="0.25">
      <c r="A57" s="221"/>
      <c r="B57" s="237" t="s">
        <v>209</v>
      </c>
      <c r="C57" s="129">
        <v>103</v>
      </c>
      <c r="D57" s="130" t="s">
        <v>655</v>
      </c>
      <c r="E57" s="295"/>
      <c r="F57" s="170"/>
      <c r="G57" s="173"/>
      <c r="H57" s="172" t="s">
        <v>136</v>
      </c>
      <c r="I57" s="177"/>
    </row>
    <row r="58" spans="1:9" x14ac:dyDescent="0.25">
      <c r="A58" s="221"/>
      <c r="B58" s="237" t="s">
        <v>211</v>
      </c>
      <c r="C58" s="129">
        <v>106</v>
      </c>
      <c r="D58" s="130"/>
      <c r="E58" s="295"/>
      <c r="F58" s="170">
        <v>7.3800000000000003E-3</v>
      </c>
      <c r="G58" s="244"/>
      <c r="H58" s="172">
        <v>4.5510000000000004E-3</v>
      </c>
      <c r="I58" s="177"/>
    </row>
    <row r="59" spans="1:9" x14ac:dyDescent="0.25">
      <c r="A59" s="221"/>
      <c r="B59" s="237" t="s">
        <v>442</v>
      </c>
      <c r="C59" s="129">
        <v>116</v>
      </c>
      <c r="D59" s="130"/>
      <c r="E59" s="295"/>
      <c r="F59" s="170">
        <v>7.3800000000000003E-3</v>
      </c>
      <c r="G59" s="173"/>
      <c r="H59" s="172">
        <v>4.5510000000000004E-3</v>
      </c>
      <c r="I59" s="177"/>
    </row>
    <row r="60" spans="1:9" x14ac:dyDescent="0.25">
      <c r="A60" s="221"/>
      <c r="B60" s="237" t="s">
        <v>378</v>
      </c>
      <c r="C60" s="129">
        <v>125</v>
      </c>
      <c r="D60" s="130"/>
      <c r="E60" s="295"/>
      <c r="F60" s="170">
        <v>7.3800000000000003E-3</v>
      </c>
      <c r="G60" s="244"/>
      <c r="H60" s="172">
        <v>4.5510000000000004E-3</v>
      </c>
      <c r="I60" s="177"/>
    </row>
    <row r="61" spans="1:9" x14ac:dyDescent="0.25">
      <c r="A61" s="221"/>
      <c r="B61" s="237" t="s">
        <v>214</v>
      </c>
      <c r="C61" s="129">
        <v>128</v>
      </c>
      <c r="D61" s="130"/>
      <c r="E61" s="295"/>
      <c r="F61" s="170">
        <v>7.3800000000000003E-3</v>
      </c>
      <c r="G61" s="244"/>
      <c r="H61" s="172">
        <v>4.5510000000000004E-3</v>
      </c>
      <c r="I61" s="177"/>
    </row>
    <row r="62" spans="1:9" x14ac:dyDescent="0.25">
      <c r="A62" s="221"/>
      <c r="B62" s="237" t="s">
        <v>457</v>
      </c>
      <c r="C62" s="129">
        <v>130</v>
      </c>
      <c r="D62" s="130"/>
      <c r="E62" s="295"/>
      <c r="F62" s="170">
        <v>7.3800000000000003E-3</v>
      </c>
      <c r="G62" s="244"/>
      <c r="H62" s="172">
        <v>4.5510000000000004E-3</v>
      </c>
      <c r="I62" s="177"/>
    </row>
    <row r="63" spans="1:9" x14ac:dyDescent="0.25">
      <c r="A63" s="221"/>
      <c r="B63" s="237" t="s">
        <v>215</v>
      </c>
      <c r="C63" s="129">
        <v>131</v>
      </c>
      <c r="D63" s="130"/>
      <c r="E63" s="295"/>
      <c r="F63" s="170">
        <v>7.3800000000000003E-3</v>
      </c>
      <c r="G63" s="173"/>
      <c r="H63" s="172">
        <v>4.5510000000000004E-3</v>
      </c>
      <c r="I63" s="177"/>
    </row>
    <row r="64" spans="1:9" x14ac:dyDescent="0.25">
      <c r="A64" s="221"/>
      <c r="B64" s="237" t="s">
        <v>218</v>
      </c>
      <c r="C64" s="129">
        <v>139</v>
      </c>
      <c r="D64" s="130"/>
      <c r="E64" s="295"/>
      <c r="F64" s="170">
        <v>8.2450000000000006E-3</v>
      </c>
      <c r="G64" s="244"/>
      <c r="H64" s="172">
        <v>5.0850000000000001E-3</v>
      </c>
      <c r="I64" s="177"/>
    </row>
    <row r="65" spans="1:9" x14ac:dyDescent="0.25">
      <c r="A65" s="221"/>
      <c r="B65" s="237" t="s">
        <v>222</v>
      </c>
      <c r="C65" s="129">
        <v>149</v>
      </c>
      <c r="D65" s="130"/>
      <c r="E65" s="295"/>
      <c r="F65" s="170">
        <v>7.3800000000000003E-3</v>
      </c>
      <c r="G65" s="244"/>
      <c r="H65" s="172">
        <v>4.5510000000000004E-3</v>
      </c>
      <c r="I65" s="177"/>
    </row>
    <row r="66" spans="1:9" x14ac:dyDescent="0.25">
      <c r="A66" s="221"/>
      <c r="B66" s="237" t="s">
        <v>224</v>
      </c>
      <c r="C66" s="129">
        <v>154</v>
      </c>
      <c r="D66" s="130"/>
      <c r="E66" s="295"/>
      <c r="F66" s="170">
        <v>7.3800000000000003E-3</v>
      </c>
      <c r="G66" s="173"/>
      <c r="H66" s="172">
        <v>4.5510000000000004E-3</v>
      </c>
      <c r="I66" s="177"/>
    </row>
    <row r="67" spans="1:9" x14ac:dyDescent="0.25">
      <c r="A67" s="221"/>
      <c r="B67" s="237" t="s">
        <v>225</v>
      </c>
      <c r="C67" s="129">
        <v>155</v>
      </c>
      <c r="D67" s="130"/>
      <c r="E67" s="295"/>
      <c r="F67" s="170">
        <v>7.3800000000000003E-3</v>
      </c>
      <c r="G67" s="244"/>
      <c r="H67" s="172">
        <v>4.5510000000000004E-3</v>
      </c>
      <c r="I67" s="177"/>
    </row>
    <row r="68" spans="1:9" x14ac:dyDescent="0.25">
      <c r="A68" s="221"/>
      <c r="B68" s="237" t="s">
        <v>227</v>
      </c>
      <c r="C68" s="129">
        <v>157</v>
      </c>
      <c r="D68" s="130"/>
      <c r="E68" s="295"/>
      <c r="F68" s="170">
        <v>7.3800000000000003E-3</v>
      </c>
      <c r="G68" s="244"/>
      <c r="H68" s="172">
        <v>4.5510000000000004E-3</v>
      </c>
      <c r="I68" s="177"/>
    </row>
    <row r="69" spans="1:9" x14ac:dyDescent="0.25">
      <c r="A69" s="221"/>
      <c r="B69" s="237" t="s">
        <v>229</v>
      </c>
      <c r="C69" s="129">
        <v>164</v>
      </c>
      <c r="D69" s="130">
        <v>490</v>
      </c>
      <c r="E69" s="295"/>
      <c r="F69" s="170"/>
      <c r="G69" s="244"/>
      <c r="H69" s="172" t="s">
        <v>136</v>
      </c>
      <c r="I69" s="177"/>
    </row>
    <row r="70" spans="1:9" x14ac:dyDescent="0.25">
      <c r="A70" s="221"/>
      <c r="B70" s="237" t="s">
        <v>230</v>
      </c>
      <c r="C70" s="129">
        <v>165</v>
      </c>
      <c r="D70" s="130">
        <v>490</v>
      </c>
      <c r="E70" s="295"/>
      <c r="F70" s="170"/>
      <c r="G70" s="244"/>
      <c r="H70" s="172" t="s">
        <v>136</v>
      </c>
      <c r="I70" s="177"/>
    </row>
    <row r="71" spans="1:9" x14ac:dyDescent="0.25">
      <c r="A71" s="221"/>
      <c r="B71" s="237" t="s">
        <v>243</v>
      </c>
      <c r="C71" s="129">
        <v>194</v>
      </c>
      <c r="D71" s="130">
        <v>490</v>
      </c>
      <c r="E71" s="295"/>
      <c r="F71" s="170"/>
      <c r="G71" s="244"/>
      <c r="H71" s="172" t="s">
        <v>136</v>
      </c>
      <c r="I71" s="177"/>
    </row>
    <row r="72" spans="1:9" x14ac:dyDescent="0.25">
      <c r="A72" s="221"/>
      <c r="B72" s="237" t="s">
        <v>249</v>
      </c>
      <c r="C72" s="129">
        <v>211</v>
      </c>
      <c r="D72" s="130"/>
      <c r="E72" s="295"/>
      <c r="F72" s="170">
        <v>7.3800000000000003E-3</v>
      </c>
      <c r="G72" s="173"/>
      <c r="H72" s="172">
        <v>4.5510000000000004E-3</v>
      </c>
      <c r="I72" s="177"/>
    </row>
    <row r="73" spans="1:9" x14ac:dyDescent="0.25">
      <c r="A73" s="221"/>
      <c r="B73" s="237" t="s">
        <v>443</v>
      </c>
      <c r="C73" s="129">
        <v>297</v>
      </c>
      <c r="D73" s="130"/>
      <c r="E73" s="295"/>
      <c r="F73" s="170">
        <v>7.3800000000000003E-3</v>
      </c>
      <c r="G73" s="173"/>
      <c r="H73" s="172">
        <v>4.5510000000000004E-3</v>
      </c>
      <c r="I73" s="177"/>
    </row>
    <row r="74" spans="1:9" x14ac:dyDescent="0.25">
      <c r="A74" s="221"/>
      <c r="B74" s="237" t="s">
        <v>262</v>
      </c>
      <c r="C74" s="129">
        <v>307</v>
      </c>
      <c r="D74" s="130"/>
      <c r="E74" s="295"/>
      <c r="F74" s="170">
        <v>1.4760000000000001E-2</v>
      </c>
      <c r="G74" s="244"/>
      <c r="H74" s="172">
        <v>9.103E-3</v>
      </c>
      <c r="I74" s="177"/>
    </row>
    <row r="75" spans="1:9" x14ac:dyDescent="0.25">
      <c r="A75" s="221"/>
      <c r="B75" s="237" t="s">
        <v>264</v>
      </c>
      <c r="C75" s="129">
        <v>319</v>
      </c>
      <c r="D75" s="130"/>
      <c r="E75" s="295"/>
      <c r="F75" s="170">
        <v>7.3800000000000003E-3</v>
      </c>
      <c r="G75" s="244"/>
      <c r="H75" s="172">
        <v>4.5510000000000004E-3</v>
      </c>
      <c r="I75" s="177"/>
    </row>
    <row r="76" spans="1:9" x14ac:dyDescent="0.25">
      <c r="A76" s="221"/>
      <c r="B76" s="237" t="s">
        <v>271</v>
      </c>
      <c r="C76" s="129">
        <v>422</v>
      </c>
      <c r="D76" s="130"/>
      <c r="E76" s="295"/>
      <c r="F76" s="170">
        <v>2.8081999999999999E-2</v>
      </c>
      <c r="G76" s="244"/>
      <c r="H76" s="172">
        <v>1.7319000000000001E-2</v>
      </c>
      <c r="I76" s="177"/>
    </row>
    <row r="77" spans="1:9" x14ac:dyDescent="0.25">
      <c r="A77" s="221"/>
      <c r="B77" s="237" t="s">
        <v>274</v>
      </c>
      <c r="C77" s="129">
        <v>490</v>
      </c>
      <c r="D77" s="130"/>
      <c r="E77" s="295"/>
      <c r="F77" s="170">
        <v>1.310514</v>
      </c>
      <c r="G77" s="244"/>
      <c r="H77" s="172">
        <v>0.80821299999999996</v>
      </c>
      <c r="I77" s="177"/>
    </row>
    <row r="78" spans="1:9" x14ac:dyDescent="0.25">
      <c r="A78" s="221"/>
      <c r="B78" s="237" t="s">
        <v>275</v>
      </c>
      <c r="C78" s="129">
        <v>500</v>
      </c>
      <c r="D78" s="130"/>
      <c r="E78" s="295"/>
      <c r="F78" s="170">
        <v>4.3384210000000003</v>
      </c>
      <c r="G78" s="244"/>
      <c r="H78" s="172">
        <v>2.6755680000000002</v>
      </c>
      <c r="I78" s="177"/>
    </row>
    <row r="79" spans="1:9" x14ac:dyDescent="0.25">
      <c r="A79" s="221"/>
      <c r="B79" s="237" t="s">
        <v>276</v>
      </c>
      <c r="C79" s="129">
        <v>568</v>
      </c>
      <c r="D79" s="130"/>
      <c r="E79" s="295"/>
      <c r="F79" s="170">
        <v>7.3800000000000003E-3</v>
      </c>
      <c r="G79" s="173"/>
      <c r="H79" s="172">
        <v>4.5510000000000004E-3</v>
      </c>
      <c r="I79" s="177"/>
    </row>
    <row r="80" spans="1:9" x14ac:dyDescent="0.25">
      <c r="A80" s="221"/>
      <c r="B80" s="237" t="s">
        <v>283</v>
      </c>
      <c r="C80" s="129">
        <v>721</v>
      </c>
      <c r="D80" s="130"/>
      <c r="E80" s="295"/>
      <c r="F80" s="170">
        <v>7.3800000000000003E-3</v>
      </c>
      <c r="G80" s="173"/>
      <c r="H80" s="172">
        <v>4.5510000000000004E-3</v>
      </c>
      <c r="I80" s="177"/>
    </row>
    <row r="81" spans="1:9" x14ac:dyDescent="0.25">
      <c r="A81" s="221"/>
      <c r="B81" s="237" t="s">
        <v>295</v>
      </c>
      <c r="C81" s="129">
        <v>742</v>
      </c>
      <c r="D81" s="130"/>
      <c r="E81" s="295"/>
      <c r="F81" s="170">
        <v>1.3346999999999999E-2</v>
      </c>
      <c r="G81" s="244"/>
      <c r="H81" s="172">
        <v>8.2310000000000005E-3</v>
      </c>
      <c r="I81" s="177"/>
    </row>
    <row r="82" spans="1:9" x14ac:dyDescent="0.25">
      <c r="A82" s="221"/>
      <c r="B82" s="237" t="s">
        <v>299</v>
      </c>
      <c r="C82" s="129">
        <v>766</v>
      </c>
      <c r="D82" s="130"/>
      <c r="E82" s="295"/>
      <c r="F82" s="170">
        <v>3.3574E-2</v>
      </c>
      <c r="G82" s="244"/>
      <c r="H82" s="172">
        <v>2.0705999999999999E-2</v>
      </c>
      <c r="I82" s="177"/>
    </row>
    <row r="83" spans="1:9" x14ac:dyDescent="0.25">
      <c r="A83" s="221"/>
      <c r="B83" s="237" t="s">
        <v>301</v>
      </c>
      <c r="C83" s="129">
        <v>773</v>
      </c>
      <c r="D83" s="130">
        <v>490</v>
      </c>
      <c r="E83" s="295"/>
      <c r="F83" s="170"/>
      <c r="G83" s="244"/>
      <c r="H83" s="172" t="s">
        <v>136</v>
      </c>
      <c r="I83" s="177"/>
    </row>
    <row r="84" spans="1:9" x14ac:dyDescent="0.25">
      <c r="A84" s="221"/>
      <c r="B84" s="237" t="s">
        <v>306</v>
      </c>
      <c r="C84" s="129">
        <v>793</v>
      </c>
      <c r="D84" s="130"/>
      <c r="E84" s="295"/>
      <c r="F84" s="170">
        <v>7.3800000000000003E-3</v>
      </c>
      <c r="G84" s="244"/>
      <c r="H84" s="172">
        <v>4.5510000000000004E-3</v>
      </c>
      <c r="I84" s="177"/>
    </row>
    <row r="85" spans="1:9" x14ac:dyDescent="0.25">
      <c r="A85" s="221"/>
      <c r="B85" s="237" t="s">
        <v>310</v>
      </c>
      <c r="C85" s="129">
        <v>801</v>
      </c>
      <c r="D85" s="130"/>
      <c r="E85" s="295"/>
      <c r="F85" s="170">
        <v>15.93713</v>
      </c>
      <c r="G85" s="173"/>
      <c r="H85" s="172">
        <v>9.8286610000000003</v>
      </c>
      <c r="I85" s="177"/>
    </row>
    <row r="86" spans="1:9" x14ac:dyDescent="0.25">
      <c r="A86" s="221"/>
      <c r="B86" s="237" t="s">
        <v>657</v>
      </c>
      <c r="C86" s="129">
        <v>802</v>
      </c>
      <c r="D86" s="130"/>
      <c r="E86" s="295"/>
      <c r="F86" s="170">
        <v>0.16423399999999999</v>
      </c>
      <c r="G86" s="173"/>
      <c r="H86" s="172">
        <v>0.101286</v>
      </c>
      <c r="I86" s="177"/>
    </row>
    <row r="87" spans="1:9" x14ac:dyDescent="0.25">
      <c r="A87" s="221"/>
      <c r="B87" s="237" t="s">
        <v>311</v>
      </c>
      <c r="C87" s="129">
        <v>807</v>
      </c>
      <c r="D87" s="130">
        <v>490</v>
      </c>
      <c r="E87" s="295"/>
      <c r="F87" s="170"/>
      <c r="G87" s="173"/>
      <c r="H87" s="172" t="s">
        <v>136</v>
      </c>
      <c r="I87" s="177"/>
    </row>
    <row r="88" spans="1:9" x14ac:dyDescent="0.25">
      <c r="A88" s="221"/>
      <c r="B88" s="237" t="s">
        <v>314</v>
      </c>
      <c r="C88" s="129">
        <v>812</v>
      </c>
      <c r="D88" s="130"/>
      <c r="E88" s="295"/>
      <c r="F88" s="170">
        <v>7.3800000000000003E-3</v>
      </c>
      <c r="G88" s="173"/>
      <c r="H88" s="172">
        <v>4.5510000000000004E-3</v>
      </c>
      <c r="I88" s="177"/>
    </row>
    <row r="89" spans="1:9" x14ac:dyDescent="0.25">
      <c r="A89" s="221"/>
      <c r="B89" s="237" t="s">
        <v>315</v>
      </c>
      <c r="C89" s="129">
        <v>813</v>
      </c>
      <c r="D89" s="130"/>
      <c r="E89" s="295"/>
      <c r="F89" s="170">
        <v>1.5193E-2</v>
      </c>
      <c r="G89" s="173"/>
      <c r="H89" s="172">
        <v>9.3699999999999999E-3</v>
      </c>
      <c r="I89" s="177"/>
    </row>
    <row r="90" spans="1:9" x14ac:dyDescent="0.25">
      <c r="A90" s="221"/>
      <c r="B90" s="237" t="s">
        <v>316</v>
      </c>
      <c r="C90" s="129">
        <v>816</v>
      </c>
      <c r="D90" s="130"/>
      <c r="E90" s="295"/>
      <c r="F90" s="170">
        <v>7.3800000000000003E-3</v>
      </c>
      <c r="G90" s="173"/>
      <c r="H90" s="172">
        <v>4.5510000000000004E-3</v>
      </c>
      <c r="I90" s="177"/>
    </row>
    <row r="91" spans="1:9" x14ac:dyDescent="0.25">
      <c r="A91" s="221"/>
      <c r="B91" s="237" t="s">
        <v>335</v>
      </c>
      <c r="C91" s="129">
        <v>850</v>
      </c>
      <c r="D91" s="130"/>
      <c r="E91" s="295"/>
      <c r="F91" s="170">
        <v>3.8962999999999998E-2</v>
      </c>
      <c r="G91" s="173"/>
      <c r="H91" s="172">
        <v>2.4028999999999998E-2</v>
      </c>
      <c r="I91" s="177"/>
    </row>
    <row r="92" spans="1:9" x14ac:dyDescent="0.25">
      <c r="A92" s="221"/>
      <c r="B92" s="237" t="s">
        <v>658</v>
      </c>
      <c r="C92" s="129">
        <v>851</v>
      </c>
      <c r="D92" s="130"/>
      <c r="E92" s="295"/>
      <c r="F92" s="170">
        <v>8.482E-3</v>
      </c>
      <c r="G92" s="173"/>
      <c r="H92" s="172">
        <v>5.2310000000000004E-3</v>
      </c>
      <c r="I92" s="177"/>
    </row>
    <row r="93" spans="1:9" x14ac:dyDescent="0.25">
      <c r="A93" s="221"/>
      <c r="B93" s="237" t="s">
        <v>339</v>
      </c>
      <c r="C93" s="129">
        <v>855</v>
      </c>
      <c r="D93" s="130"/>
      <c r="E93" s="295"/>
      <c r="F93" s="170">
        <v>7.3800000000000003E-3</v>
      </c>
      <c r="G93" s="173"/>
      <c r="H93" s="172">
        <v>4.5510000000000004E-3</v>
      </c>
      <c r="I93" s="177"/>
    </row>
    <row r="94" spans="1:9" x14ac:dyDescent="0.25">
      <c r="A94" s="221"/>
      <c r="B94" s="237" t="s">
        <v>340</v>
      </c>
      <c r="C94" s="129">
        <v>856</v>
      </c>
      <c r="D94" s="130"/>
      <c r="E94" s="295"/>
      <c r="F94" s="170">
        <v>2.0257000000000001E-2</v>
      </c>
      <c r="G94" s="173"/>
      <c r="H94" s="172">
        <v>1.2493000000000001E-2</v>
      </c>
      <c r="I94" s="177"/>
    </row>
    <row r="95" spans="1:9" x14ac:dyDescent="0.25">
      <c r="A95" s="221"/>
      <c r="B95" s="237" t="s">
        <v>344</v>
      </c>
      <c r="C95" s="129">
        <v>868</v>
      </c>
      <c r="D95" s="130"/>
      <c r="E95" s="295"/>
      <c r="F95" s="170">
        <v>7.9480000000000002E-3</v>
      </c>
      <c r="G95" s="173"/>
      <c r="H95" s="172">
        <v>4.9020000000000001E-3</v>
      </c>
      <c r="I95" s="177"/>
    </row>
    <row r="96" spans="1:9" x14ac:dyDescent="0.25">
      <c r="A96" s="221"/>
      <c r="B96" s="237" t="s">
        <v>345</v>
      </c>
      <c r="C96" s="129">
        <v>870</v>
      </c>
      <c r="D96" s="376"/>
      <c r="E96" s="295"/>
      <c r="F96" s="170">
        <v>1.967E-2</v>
      </c>
      <c r="G96" s="173"/>
      <c r="H96" s="172">
        <v>1.2130999999999999E-2</v>
      </c>
      <c r="I96" s="177"/>
    </row>
    <row r="97" spans="1:9" x14ac:dyDescent="0.25">
      <c r="A97" s="221"/>
      <c r="B97" s="237" t="s">
        <v>352</v>
      </c>
      <c r="C97" s="129">
        <v>883</v>
      </c>
      <c r="D97" s="376"/>
      <c r="E97" s="295"/>
      <c r="F97" s="170">
        <v>7.3800000000000003E-3</v>
      </c>
      <c r="G97" s="173"/>
      <c r="H97" s="172">
        <v>4.5510000000000004E-3</v>
      </c>
      <c r="I97" s="177"/>
    </row>
    <row r="98" spans="1:9" x14ac:dyDescent="0.25">
      <c r="A98" s="221"/>
      <c r="B98" s="237" t="s">
        <v>357</v>
      </c>
      <c r="C98" s="129">
        <v>894</v>
      </c>
      <c r="D98" s="376"/>
      <c r="E98" s="295"/>
      <c r="F98" s="170">
        <v>1.7034000000000001E-2</v>
      </c>
      <c r="G98" s="173"/>
      <c r="H98" s="172">
        <v>1.0505E-2</v>
      </c>
      <c r="I98" s="177"/>
    </row>
    <row r="99" spans="1:9" x14ac:dyDescent="0.25">
      <c r="A99" s="221"/>
      <c r="B99" s="237" t="s">
        <v>358</v>
      </c>
      <c r="C99" s="129">
        <v>895</v>
      </c>
      <c r="D99" s="376"/>
      <c r="E99" s="295"/>
      <c r="F99" s="170">
        <v>2.2332999999999999E-2</v>
      </c>
      <c r="G99" s="173"/>
      <c r="H99" s="172">
        <v>1.3773000000000001E-2</v>
      </c>
      <c r="I99" s="177"/>
    </row>
    <row r="100" spans="1:9" x14ac:dyDescent="0.25">
      <c r="A100" s="221"/>
      <c r="B100" s="295"/>
      <c r="D100" s="235"/>
      <c r="E100" s="295"/>
      <c r="F100" s="173"/>
      <c r="G100" s="173"/>
      <c r="H100" s="298" t="s">
        <v>2</v>
      </c>
      <c r="I100" s="177"/>
    </row>
    <row r="101" spans="1:9" x14ac:dyDescent="0.25">
      <c r="A101" s="221"/>
      <c r="B101" s="295"/>
      <c r="D101" s="235"/>
      <c r="E101" s="295"/>
      <c r="F101" s="173"/>
      <c r="G101" s="173"/>
      <c r="H101" s="298" t="s">
        <v>2</v>
      </c>
      <c r="I101" s="177"/>
    </row>
    <row r="102" spans="1:9" x14ac:dyDescent="0.25">
      <c r="A102" s="221"/>
      <c r="B102" s="295"/>
      <c r="D102" s="235"/>
      <c r="E102" s="295"/>
      <c r="F102" s="173"/>
      <c r="G102" s="173"/>
      <c r="H102" s="298" t="s">
        <v>2</v>
      </c>
      <c r="I102" s="177"/>
    </row>
    <row r="103" spans="1:9" x14ac:dyDescent="0.25">
      <c r="A103" s="221"/>
      <c r="B103" s="295"/>
      <c r="D103" s="235"/>
      <c r="E103" s="295"/>
      <c r="F103" s="173"/>
      <c r="G103" s="173"/>
      <c r="H103" s="298" t="s">
        <v>2</v>
      </c>
      <c r="I103" s="177"/>
    </row>
    <row r="104" spans="1:9" x14ac:dyDescent="0.25">
      <c r="A104" s="221"/>
      <c r="B104" s="295"/>
      <c r="D104" s="235"/>
      <c r="E104" s="295"/>
      <c r="F104" s="173"/>
      <c r="G104" s="173"/>
      <c r="H104" s="298" t="s">
        <v>2</v>
      </c>
      <c r="I104" s="177"/>
    </row>
    <row r="105" spans="1:9" x14ac:dyDescent="0.25">
      <c r="A105" s="221"/>
      <c r="B105" s="295"/>
      <c r="D105" s="235"/>
      <c r="E105" s="295"/>
      <c r="F105" s="173"/>
      <c r="G105" s="173"/>
      <c r="H105" s="298" t="s">
        <v>2</v>
      </c>
      <c r="I105" s="177"/>
    </row>
    <row r="106" spans="1:9" x14ac:dyDescent="0.25">
      <c r="A106" s="221"/>
      <c r="B106" s="295"/>
      <c r="D106" s="235"/>
      <c r="E106" s="295"/>
      <c r="F106" s="173"/>
      <c r="G106" s="173"/>
      <c r="H106" s="298" t="s">
        <v>2</v>
      </c>
      <c r="I106" s="177"/>
    </row>
    <row r="107" spans="1:9" x14ac:dyDescent="0.25">
      <c r="A107" s="221"/>
      <c r="B107" s="295"/>
      <c r="D107" s="235"/>
      <c r="E107" s="295"/>
      <c r="F107" s="173"/>
      <c r="G107" s="173"/>
      <c r="H107" s="298" t="s">
        <v>2</v>
      </c>
      <c r="I107" s="177"/>
    </row>
    <row r="108" spans="1:9" x14ac:dyDescent="0.25">
      <c r="A108" s="221"/>
      <c r="B108" s="295"/>
      <c r="D108" s="235"/>
      <c r="E108" s="295"/>
      <c r="F108" s="173"/>
      <c r="G108" s="173"/>
      <c r="H108" s="298" t="s">
        <v>2</v>
      </c>
      <c r="I108" s="177"/>
    </row>
    <row r="109" spans="1:9" x14ac:dyDescent="0.25">
      <c r="A109" s="221"/>
      <c r="B109" s="295"/>
      <c r="D109" s="235"/>
      <c r="E109" s="295"/>
      <c r="F109" s="173"/>
      <c r="G109" s="173"/>
      <c r="H109" s="298" t="s">
        <v>2</v>
      </c>
      <c r="I109" s="177"/>
    </row>
    <row r="110" spans="1:9" x14ac:dyDescent="0.25">
      <c r="A110" s="221"/>
      <c r="B110" s="295"/>
      <c r="D110" s="235"/>
      <c r="E110" s="295"/>
      <c r="F110" s="173"/>
      <c r="G110" s="173"/>
      <c r="H110" s="298" t="s">
        <v>2</v>
      </c>
      <c r="I110" s="177"/>
    </row>
    <row r="111" spans="1:9" x14ac:dyDescent="0.25">
      <c r="A111" s="221"/>
      <c r="B111" s="295"/>
      <c r="D111" s="235"/>
      <c r="E111" s="295"/>
      <c r="F111" s="173"/>
      <c r="G111" s="173"/>
      <c r="H111" s="298" t="s">
        <v>2</v>
      </c>
      <c r="I111" s="177"/>
    </row>
    <row r="112" spans="1:9" x14ac:dyDescent="0.25">
      <c r="A112" s="221"/>
      <c r="B112" s="295"/>
      <c r="D112" s="235"/>
      <c r="E112" s="295"/>
      <c r="F112" s="173"/>
      <c r="G112" s="173"/>
      <c r="H112" s="298" t="s">
        <v>2</v>
      </c>
      <c r="I112" s="177"/>
    </row>
    <row r="113" spans="1:9" x14ac:dyDescent="0.25">
      <c r="A113" s="221"/>
      <c r="B113" s="295"/>
      <c r="D113" s="235"/>
      <c r="E113" s="295"/>
      <c r="F113" s="173"/>
      <c r="G113" s="173"/>
      <c r="H113" s="298" t="s">
        <v>2</v>
      </c>
      <c r="I113" s="177"/>
    </row>
    <row r="114" spans="1:9" x14ac:dyDescent="0.25">
      <c r="A114" s="221"/>
      <c r="B114" s="295"/>
      <c r="D114" s="235"/>
      <c r="E114" s="295"/>
      <c r="F114" s="173"/>
      <c r="G114" s="173"/>
      <c r="H114" s="298" t="s">
        <v>2</v>
      </c>
      <c r="I114" s="177"/>
    </row>
    <row r="115" spans="1:9" x14ac:dyDescent="0.25">
      <c r="A115" s="221"/>
      <c r="B115" s="295"/>
      <c r="D115" s="235"/>
      <c r="E115" s="295"/>
      <c r="F115" s="173"/>
      <c r="G115" s="173"/>
      <c r="H115" s="298" t="s">
        <v>2</v>
      </c>
      <c r="I115" s="177"/>
    </row>
    <row r="116" spans="1:9" x14ac:dyDescent="0.25">
      <c r="A116" s="221"/>
      <c r="B116" s="295"/>
      <c r="D116" s="235"/>
      <c r="E116" s="295"/>
      <c r="F116" s="173"/>
      <c r="G116" s="173"/>
      <c r="H116" s="298" t="s">
        <v>2</v>
      </c>
      <c r="I116" s="177"/>
    </row>
    <row r="117" spans="1:9" x14ac:dyDescent="0.25">
      <c r="A117" s="221"/>
      <c r="B117" s="295"/>
      <c r="D117" s="235"/>
      <c r="E117" s="295"/>
      <c r="F117" s="173"/>
      <c r="G117" s="173"/>
      <c r="H117" s="298" t="s">
        <v>2</v>
      </c>
      <c r="I117" s="177"/>
    </row>
    <row r="118" spans="1:9" x14ac:dyDescent="0.25">
      <c r="A118" s="221"/>
      <c r="B118" s="295"/>
      <c r="D118" s="235"/>
      <c r="E118" s="295"/>
      <c r="F118" s="173"/>
      <c r="G118" s="173"/>
      <c r="H118" s="298" t="s">
        <v>2</v>
      </c>
      <c r="I118" s="177"/>
    </row>
    <row r="119" spans="1:9" x14ac:dyDescent="0.25">
      <c r="A119" s="221"/>
      <c r="B119" s="295"/>
      <c r="D119" s="235"/>
      <c r="E119" s="295"/>
      <c r="F119" s="173"/>
      <c r="G119" s="173"/>
      <c r="H119" s="298" t="s">
        <v>2</v>
      </c>
      <c r="I119" s="177"/>
    </row>
    <row r="120" spans="1:9" x14ac:dyDescent="0.25">
      <c r="A120" s="221"/>
      <c r="B120" s="295"/>
      <c r="D120" s="235"/>
      <c r="E120" s="295"/>
      <c r="F120" s="173"/>
      <c r="G120" s="173"/>
      <c r="H120" s="298" t="s">
        <v>2</v>
      </c>
      <c r="I120" s="177"/>
    </row>
    <row r="121" spans="1:9" x14ac:dyDescent="0.25">
      <c r="A121" s="221"/>
      <c r="B121" s="295"/>
      <c r="D121" s="235"/>
      <c r="E121" s="295"/>
      <c r="F121" s="173"/>
      <c r="G121" s="173"/>
      <c r="H121" s="298" t="s">
        <v>2</v>
      </c>
      <c r="I121" s="177"/>
    </row>
    <row r="122" spans="1:9" x14ac:dyDescent="0.25">
      <c r="A122" s="221"/>
      <c r="B122" s="295"/>
      <c r="D122" s="235"/>
      <c r="E122" s="295"/>
      <c r="F122" s="173"/>
      <c r="G122" s="173"/>
      <c r="H122" s="298" t="s">
        <v>2</v>
      </c>
      <c r="I122" s="177"/>
    </row>
    <row r="123" spans="1:9" x14ac:dyDescent="0.25">
      <c r="A123" s="221"/>
      <c r="B123" s="295"/>
      <c r="D123" s="235"/>
      <c r="E123" s="295"/>
      <c r="F123" s="173"/>
      <c r="G123" s="173"/>
      <c r="H123" s="298" t="s">
        <v>2</v>
      </c>
      <c r="I123" s="177"/>
    </row>
    <row r="124" spans="1:9" x14ac:dyDescent="0.25">
      <c r="A124" s="221"/>
      <c r="B124" s="295"/>
      <c r="D124" s="235"/>
      <c r="E124" s="295"/>
      <c r="F124" s="173"/>
      <c r="G124" s="173"/>
      <c r="H124" s="298" t="s">
        <v>2</v>
      </c>
      <c r="I124" s="177"/>
    </row>
    <row r="125" spans="1:9" x14ac:dyDescent="0.25">
      <c r="A125" s="221"/>
      <c r="B125" s="295"/>
      <c r="D125" s="235"/>
      <c r="E125" s="295"/>
      <c r="F125" s="173"/>
      <c r="G125" s="173"/>
      <c r="H125" s="298" t="s">
        <v>2</v>
      </c>
      <c r="I125" s="177"/>
    </row>
    <row r="126" spans="1:9" x14ac:dyDescent="0.25">
      <c r="A126" s="221"/>
      <c r="B126" s="295"/>
      <c r="D126" s="235"/>
      <c r="E126" s="295"/>
      <c r="F126" s="173"/>
      <c r="G126" s="173"/>
      <c r="H126" s="298" t="s">
        <v>2</v>
      </c>
      <c r="I126" s="177"/>
    </row>
    <row r="127" spans="1:9" x14ac:dyDescent="0.25">
      <c r="A127" s="221"/>
      <c r="B127" s="295"/>
      <c r="D127" s="235"/>
      <c r="E127" s="295"/>
      <c r="F127" s="173"/>
      <c r="G127" s="173"/>
      <c r="H127" s="298" t="s">
        <v>2</v>
      </c>
      <c r="I127" s="177"/>
    </row>
    <row r="128" spans="1:9" x14ac:dyDescent="0.25">
      <c r="A128" s="221"/>
      <c r="B128" s="295"/>
      <c r="D128" s="235"/>
      <c r="E128" s="295"/>
      <c r="F128" s="173"/>
      <c r="G128" s="173"/>
      <c r="H128" s="298" t="s">
        <v>2</v>
      </c>
      <c r="I128" s="177"/>
    </row>
    <row r="129" spans="1:9" x14ac:dyDescent="0.25">
      <c r="A129" s="221"/>
      <c r="B129" s="295"/>
      <c r="D129" s="235"/>
      <c r="E129" s="295"/>
      <c r="F129" s="173"/>
      <c r="G129" s="173"/>
      <c r="H129" s="298" t="s">
        <v>2</v>
      </c>
      <c r="I129" s="177"/>
    </row>
    <row r="130" spans="1:9" x14ac:dyDescent="0.25">
      <c r="A130" s="221"/>
      <c r="B130" s="295"/>
      <c r="D130" s="235"/>
      <c r="E130" s="295"/>
      <c r="F130" s="173"/>
      <c r="G130" s="173"/>
      <c r="H130" s="298" t="s">
        <v>2</v>
      </c>
      <c r="I130" s="177"/>
    </row>
    <row r="131" spans="1:9" x14ac:dyDescent="0.25">
      <c r="A131" s="221"/>
      <c r="B131" s="295"/>
      <c r="D131" s="235"/>
      <c r="E131" s="295"/>
      <c r="F131" s="173"/>
      <c r="G131" s="173"/>
      <c r="H131" s="298" t="s">
        <v>2</v>
      </c>
      <c r="I131" s="177"/>
    </row>
    <row r="132" spans="1:9" x14ac:dyDescent="0.25">
      <c r="A132" s="221"/>
      <c r="B132" s="295"/>
      <c r="D132" s="235"/>
      <c r="E132" s="295"/>
      <c r="F132" s="173"/>
      <c r="G132" s="173"/>
      <c r="H132" s="298" t="s">
        <v>2</v>
      </c>
      <c r="I132" s="177"/>
    </row>
    <row r="133" spans="1:9" x14ac:dyDescent="0.25">
      <c r="A133" s="221"/>
      <c r="B133" s="295"/>
      <c r="D133" s="235"/>
      <c r="E133" s="295"/>
      <c r="F133" s="173"/>
      <c r="G133" s="173"/>
      <c r="H133" s="298" t="s">
        <v>2</v>
      </c>
      <c r="I133" s="177"/>
    </row>
    <row r="134" spans="1:9" x14ac:dyDescent="0.25">
      <c r="A134" s="221"/>
      <c r="B134" s="295"/>
      <c r="D134" s="235"/>
      <c r="E134" s="295"/>
      <c r="F134" s="173"/>
      <c r="G134" s="173"/>
      <c r="H134" s="298" t="s">
        <v>2</v>
      </c>
      <c r="I134" s="177"/>
    </row>
    <row r="135" spans="1:9" x14ac:dyDescent="0.25">
      <c r="A135" s="221"/>
      <c r="B135" s="295"/>
      <c r="D135" s="235"/>
      <c r="E135" s="295"/>
      <c r="F135" s="173"/>
      <c r="G135" s="173"/>
      <c r="H135" s="298" t="s">
        <v>2</v>
      </c>
      <c r="I135" s="177"/>
    </row>
    <row r="136" spans="1:9" x14ac:dyDescent="0.25">
      <c r="A136" s="221"/>
      <c r="B136" s="295"/>
      <c r="D136" s="235"/>
      <c r="E136" s="295"/>
      <c r="F136" s="173"/>
      <c r="G136" s="173"/>
      <c r="H136" s="298" t="s">
        <v>2</v>
      </c>
      <c r="I136" s="177"/>
    </row>
    <row r="137" spans="1:9" x14ac:dyDescent="0.25">
      <c r="A137" s="221"/>
      <c r="B137" s="295"/>
      <c r="D137" s="235"/>
      <c r="E137" s="295"/>
      <c r="F137" s="173"/>
      <c r="G137" s="173"/>
      <c r="H137" s="298" t="s">
        <v>2</v>
      </c>
      <c r="I137" s="177"/>
    </row>
    <row r="138" spans="1:9" x14ac:dyDescent="0.25">
      <c r="A138" s="221"/>
      <c r="B138" s="295"/>
      <c r="D138" s="235"/>
      <c r="E138" s="295"/>
      <c r="F138" s="173"/>
      <c r="G138" s="173"/>
      <c r="H138" s="298" t="s">
        <v>2</v>
      </c>
      <c r="I138" s="177"/>
    </row>
    <row r="139" spans="1:9" x14ac:dyDescent="0.25">
      <c r="A139" s="221"/>
      <c r="B139" s="295"/>
      <c r="D139" s="235"/>
      <c r="E139" s="295"/>
      <c r="F139" s="173"/>
      <c r="G139" s="173"/>
      <c r="H139" s="298" t="s">
        <v>2</v>
      </c>
      <c r="I139" s="177"/>
    </row>
    <row r="140" spans="1:9" x14ac:dyDescent="0.25">
      <c r="A140" s="221"/>
      <c r="B140" s="295"/>
      <c r="D140" s="235"/>
      <c r="E140" s="295"/>
      <c r="F140" s="173"/>
      <c r="G140" s="173"/>
      <c r="H140" s="298" t="s">
        <v>2</v>
      </c>
      <c r="I140" s="177"/>
    </row>
    <row r="141" spans="1:9" x14ac:dyDescent="0.25">
      <c r="A141" s="221"/>
      <c r="B141" s="295"/>
      <c r="D141" s="235"/>
      <c r="E141" s="295"/>
      <c r="F141" s="173"/>
      <c r="G141" s="173"/>
      <c r="H141" s="298" t="s">
        <v>2</v>
      </c>
      <c r="I141" s="177"/>
    </row>
    <row r="142" spans="1:9" x14ac:dyDescent="0.25">
      <c r="A142" s="221"/>
      <c r="B142" s="295"/>
      <c r="D142" s="235"/>
      <c r="E142" s="295"/>
      <c r="F142" s="173"/>
      <c r="G142" s="173"/>
      <c r="H142" s="298" t="s">
        <v>2</v>
      </c>
      <c r="I142" s="177"/>
    </row>
    <row r="143" spans="1:9" x14ac:dyDescent="0.25">
      <c r="A143" s="221"/>
      <c r="B143" s="295"/>
      <c r="D143" s="235"/>
      <c r="E143" s="295"/>
      <c r="F143" s="173"/>
      <c r="G143" s="173"/>
      <c r="H143" s="298" t="s">
        <v>2</v>
      </c>
      <c r="I143" s="177"/>
    </row>
    <row r="144" spans="1:9" x14ac:dyDescent="0.25">
      <c r="A144" s="221"/>
      <c r="B144" s="295"/>
      <c r="D144" s="235"/>
      <c r="E144" s="295"/>
      <c r="F144" s="173"/>
      <c r="G144" s="173"/>
      <c r="H144" s="298" t="s">
        <v>2</v>
      </c>
      <c r="I144" s="177"/>
    </row>
    <row r="145" spans="1:9" x14ac:dyDescent="0.25">
      <c r="A145" s="221"/>
      <c r="B145" s="295"/>
      <c r="D145" s="235"/>
      <c r="E145" s="295"/>
      <c r="F145" s="173"/>
      <c r="G145" s="173"/>
      <c r="H145" s="298" t="s">
        <v>2</v>
      </c>
      <c r="I145" s="177"/>
    </row>
    <row r="146" spans="1:9" x14ac:dyDescent="0.25">
      <c r="A146" s="221"/>
      <c r="B146" s="295"/>
      <c r="D146" s="235"/>
      <c r="E146" s="295"/>
      <c r="F146" s="173"/>
      <c r="G146" s="173"/>
      <c r="H146" s="298" t="s">
        <v>2</v>
      </c>
      <c r="I146" s="177"/>
    </row>
    <row r="147" spans="1:9" x14ac:dyDescent="0.25">
      <c r="A147" s="221"/>
      <c r="B147" s="295"/>
      <c r="D147" s="235"/>
      <c r="E147" s="295"/>
      <c r="F147" s="173"/>
      <c r="G147" s="173"/>
      <c r="H147" s="298" t="s">
        <v>2</v>
      </c>
      <c r="I147" s="177"/>
    </row>
    <row r="148" spans="1:9" x14ac:dyDescent="0.25">
      <c r="A148" s="221"/>
      <c r="B148" s="295"/>
      <c r="D148" s="235"/>
      <c r="E148" s="295"/>
      <c r="F148" s="173"/>
      <c r="G148" s="173"/>
      <c r="H148" s="298" t="s">
        <v>2</v>
      </c>
      <c r="I148" s="177"/>
    </row>
    <row r="149" spans="1:9" x14ac:dyDescent="0.25">
      <c r="A149" s="221"/>
      <c r="B149" s="295"/>
      <c r="D149" s="235"/>
      <c r="E149" s="295"/>
      <c r="F149" s="173"/>
      <c r="G149" s="173"/>
      <c r="H149" s="298" t="s">
        <v>2</v>
      </c>
      <c r="I149" s="177"/>
    </row>
    <row r="150" spans="1:9" x14ac:dyDescent="0.25">
      <c r="A150" s="221"/>
      <c r="B150" s="295"/>
      <c r="D150" s="235"/>
      <c r="E150" s="295"/>
      <c r="F150" s="173"/>
      <c r="G150" s="173"/>
      <c r="H150" s="298" t="s">
        <v>2</v>
      </c>
      <c r="I150" s="177"/>
    </row>
    <row r="151" spans="1:9" x14ac:dyDescent="0.25">
      <c r="A151" s="221"/>
      <c r="B151" s="295"/>
      <c r="D151" s="235"/>
      <c r="E151" s="295"/>
      <c r="F151" s="173"/>
      <c r="G151" s="173"/>
      <c r="H151" s="298" t="s">
        <v>2</v>
      </c>
      <c r="I151" s="177"/>
    </row>
    <row r="152" spans="1:9" x14ac:dyDescent="0.25">
      <c r="A152" s="221"/>
      <c r="B152" s="295"/>
      <c r="D152" s="235"/>
      <c r="E152" s="295"/>
      <c r="F152" s="173"/>
      <c r="G152" s="173"/>
      <c r="H152" s="298" t="s">
        <v>2</v>
      </c>
      <c r="I152" s="177"/>
    </row>
    <row r="153" spans="1:9" x14ac:dyDescent="0.25">
      <c r="A153" s="221"/>
      <c r="B153" s="295"/>
      <c r="D153" s="235"/>
      <c r="E153" s="295"/>
      <c r="F153" s="173"/>
      <c r="G153" s="173"/>
      <c r="H153" s="298" t="s">
        <v>2</v>
      </c>
      <c r="I153" s="177"/>
    </row>
    <row r="154" spans="1:9" x14ac:dyDescent="0.25">
      <c r="A154" s="221"/>
      <c r="B154" s="295"/>
      <c r="D154" s="235"/>
      <c r="E154" s="295"/>
      <c r="F154" s="173"/>
      <c r="G154" s="173"/>
      <c r="H154" s="298" t="s">
        <v>2</v>
      </c>
      <c r="I154" s="177"/>
    </row>
    <row r="155" spans="1:9" x14ac:dyDescent="0.25">
      <c r="A155" s="221"/>
      <c r="B155" s="295"/>
      <c r="D155" s="235"/>
      <c r="E155" s="295"/>
      <c r="F155" s="173"/>
      <c r="G155" s="173"/>
      <c r="H155" s="298" t="s">
        <v>2</v>
      </c>
      <c r="I155" s="177"/>
    </row>
    <row r="156" spans="1:9" x14ac:dyDescent="0.25">
      <c r="A156" s="221"/>
      <c r="B156" s="295"/>
      <c r="D156" s="235"/>
      <c r="E156" s="295"/>
      <c r="F156" s="173"/>
      <c r="G156" s="173"/>
      <c r="H156" s="298" t="s">
        <v>2</v>
      </c>
      <c r="I156" s="177"/>
    </row>
    <row r="157" spans="1:9" x14ac:dyDescent="0.25">
      <c r="A157" s="221"/>
      <c r="B157" s="295"/>
      <c r="D157" s="235"/>
      <c r="E157" s="295"/>
      <c r="F157" s="173"/>
      <c r="G157" s="173"/>
      <c r="H157" s="298" t="s">
        <v>2</v>
      </c>
      <c r="I157" s="177"/>
    </row>
    <row r="158" spans="1:9" x14ac:dyDescent="0.25">
      <c r="A158" s="221"/>
      <c r="B158" s="295"/>
      <c r="D158" s="235"/>
      <c r="E158" s="295"/>
      <c r="F158" s="173"/>
      <c r="G158" s="173"/>
      <c r="H158" s="298" t="s">
        <v>2</v>
      </c>
      <c r="I158" s="177"/>
    </row>
    <row r="159" spans="1:9" x14ac:dyDescent="0.25">
      <c r="A159" s="221"/>
      <c r="B159" s="295"/>
      <c r="D159" s="235"/>
      <c r="E159" s="295"/>
      <c r="F159" s="173"/>
      <c r="G159" s="173"/>
      <c r="H159" s="298" t="s">
        <v>2</v>
      </c>
      <c r="I159" s="177"/>
    </row>
    <row r="160" spans="1:9" x14ac:dyDescent="0.25">
      <c r="A160" s="221"/>
      <c r="B160" s="295"/>
      <c r="D160" s="235"/>
      <c r="E160" s="295"/>
      <c r="F160" s="173"/>
      <c r="G160" s="173"/>
      <c r="H160" s="298" t="s">
        <v>2</v>
      </c>
      <c r="I160" s="177"/>
    </row>
    <row r="161" spans="1:9" x14ac:dyDescent="0.25">
      <c r="A161" s="221"/>
      <c r="B161" s="295"/>
      <c r="D161" s="235"/>
      <c r="E161" s="295"/>
      <c r="F161" s="173"/>
      <c r="G161" s="173"/>
      <c r="H161" s="298" t="s">
        <v>2</v>
      </c>
      <c r="I161" s="177"/>
    </row>
    <row r="162" spans="1:9" x14ac:dyDescent="0.25">
      <c r="A162" s="221"/>
      <c r="B162" s="295"/>
      <c r="D162" s="235"/>
      <c r="E162" s="295"/>
      <c r="F162" s="173"/>
      <c r="G162" s="173"/>
      <c r="H162" s="298" t="s">
        <v>2</v>
      </c>
      <c r="I162" s="177"/>
    </row>
    <row r="163" spans="1:9" x14ac:dyDescent="0.25">
      <c r="A163" s="221"/>
      <c r="B163" s="295"/>
      <c r="D163" s="235"/>
      <c r="E163" s="295"/>
      <c r="F163" s="173"/>
      <c r="G163" s="173"/>
      <c r="H163" s="298" t="s">
        <v>2</v>
      </c>
      <c r="I163" s="177"/>
    </row>
    <row r="164" spans="1:9" x14ac:dyDescent="0.25">
      <c r="A164" s="221"/>
      <c r="B164" s="295"/>
      <c r="D164" s="235"/>
      <c r="E164" s="295"/>
      <c r="F164" s="173"/>
      <c r="G164" s="173"/>
      <c r="H164" s="298" t="s">
        <v>2</v>
      </c>
      <c r="I164" s="177"/>
    </row>
    <row r="165" spans="1:9" x14ac:dyDescent="0.25">
      <c r="A165" s="221"/>
      <c r="B165" s="295"/>
      <c r="D165" s="235"/>
      <c r="E165" s="295"/>
      <c r="F165" s="173"/>
      <c r="G165" s="173"/>
      <c r="H165" s="298"/>
      <c r="I165" s="177"/>
    </row>
    <row r="166" spans="1:9" x14ac:dyDescent="0.25">
      <c r="A166" s="221"/>
      <c r="B166" s="295"/>
      <c r="D166" s="235"/>
      <c r="E166" s="295"/>
      <c r="F166" s="173"/>
      <c r="G166" s="173"/>
      <c r="H166" s="298"/>
      <c r="I166" s="177"/>
    </row>
    <row r="167" spans="1:9" x14ac:dyDescent="0.25">
      <c r="A167" s="221"/>
      <c r="B167" s="295"/>
      <c r="D167" s="235"/>
      <c r="E167" s="295"/>
      <c r="F167" s="173"/>
      <c r="G167" s="173"/>
      <c r="H167" s="298"/>
      <c r="I167" s="177"/>
    </row>
    <row r="168" spans="1:9" x14ac:dyDescent="0.25">
      <c r="A168" s="221"/>
      <c r="B168" s="295"/>
      <c r="D168" s="235"/>
      <c r="E168" s="295"/>
      <c r="F168" s="173"/>
      <c r="G168" s="173"/>
      <c r="H168" s="298"/>
      <c r="I168" s="177"/>
    </row>
    <row r="169" spans="1:9" x14ac:dyDescent="0.25">
      <c r="A169" s="221"/>
      <c r="B169" s="295"/>
      <c r="D169" s="235"/>
      <c r="E169" s="295"/>
      <c r="F169" s="173"/>
      <c r="G169" s="173"/>
      <c r="H169" s="298"/>
      <c r="I169" s="177"/>
    </row>
    <row r="170" spans="1:9" x14ac:dyDescent="0.25">
      <c r="A170" s="221"/>
      <c r="B170" s="295"/>
      <c r="D170" s="235"/>
      <c r="E170" s="295"/>
      <c r="F170" s="173"/>
      <c r="G170" s="173"/>
      <c r="H170" s="298"/>
      <c r="I170" s="177"/>
    </row>
    <row r="171" spans="1:9" x14ac:dyDescent="0.25">
      <c r="A171" s="221"/>
      <c r="B171" s="295"/>
      <c r="D171" s="235"/>
      <c r="E171" s="295"/>
      <c r="F171" s="173"/>
      <c r="G171" s="173"/>
      <c r="H171" s="298"/>
      <c r="I171" s="177"/>
    </row>
    <row r="172" spans="1:9" x14ac:dyDescent="0.25">
      <c r="A172" s="221"/>
      <c r="B172" s="295"/>
      <c r="D172" s="235"/>
      <c r="E172" s="295"/>
      <c r="F172" s="173"/>
      <c r="G172" s="173"/>
      <c r="H172" s="298"/>
      <c r="I172" s="177"/>
    </row>
    <row r="173" spans="1:9" x14ac:dyDescent="0.25">
      <c r="A173" s="221"/>
      <c r="B173" s="295"/>
      <c r="D173" s="235"/>
      <c r="E173" s="295"/>
      <c r="F173" s="173"/>
      <c r="G173" s="173"/>
      <c r="H173" s="298"/>
      <c r="I173" s="177"/>
    </row>
    <row r="174" spans="1:9" x14ac:dyDescent="0.25">
      <c r="A174" s="221"/>
      <c r="B174" s="295"/>
      <c r="D174" s="235"/>
      <c r="E174" s="295"/>
      <c r="F174" s="173"/>
      <c r="G174" s="173"/>
      <c r="H174" s="298"/>
      <c r="I174" s="177"/>
    </row>
    <row r="175" spans="1:9" x14ac:dyDescent="0.25">
      <c r="A175" s="221"/>
      <c r="B175" s="295"/>
      <c r="D175" s="235"/>
      <c r="E175" s="295"/>
      <c r="F175" s="173"/>
      <c r="G175" s="173"/>
      <c r="H175" s="298"/>
      <c r="I175" s="177"/>
    </row>
    <row r="176" spans="1:9" x14ac:dyDescent="0.25">
      <c r="A176" s="221"/>
      <c r="B176" s="295"/>
      <c r="D176" s="235"/>
      <c r="E176" s="295"/>
      <c r="F176" s="173"/>
      <c r="G176" s="173"/>
      <c r="H176" s="298"/>
      <c r="I176" s="177"/>
    </row>
    <row r="177" spans="1:9" x14ac:dyDescent="0.25">
      <c r="A177" s="221"/>
      <c r="B177" s="295"/>
      <c r="D177" s="235"/>
      <c r="E177" s="295"/>
      <c r="F177" s="173"/>
      <c r="G177" s="173"/>
      <c r="H177" s="298"/>
      <c r="I177" s="177"/>
    </row>
    <row r="178" spans="1:9" x14ac:dyDescent="0.25">
      <c r="A178" s="221"/>
      <c r="B178" s="295"/>
      <c r="D178" s="235"/>
      <c r="E178" s="295"/>
      <c r="F178" s="173"/>
      <c r="G178" s="173"/>
      <c r="H178" s="298"/>
      <c r="I178" s="177"/>
    </row>
    <row r="179" spans="1:9" x14ac:dyDescent="0.25">
      <c r="A179" s="221"/>
      <c r="B179" s="295"/>
      <c r="D179" s="235"/>
      <c r="E179" s="295"/>
      <c r="F179" s="173"/>
      <c r="G179" s="173"/>
      <c r="H179" s="298"/>
      <c r="I179" s="177"/>
    </row>
    <row r="180" spans="1:9" x14ac:dyDescent="0.25">
      <c r="A180" s="221"/>
      <c r="B180" s="295"/>
      <c r="D180" s="235"/>
      <c r="E180" s="295"/>
      <c r="F180" s="173"/>
      <c r="G180" s="173"/>
      <c r="H180" s="298"/>
      <c r="I180" s="177"/>
    </row>
    <row r="181" spans="1:9" x14ac:dyDescent="0.25">
      <c r="A181" s="221"/>
      <c r="B181" s="295"/>
      <c r="D181" s="235"/>
      <c r="E181" s="295"/>
      <c r="F181" s="173"/>
      <c r="G181" s="173"/>
      <c r="H181" s="298"/>
      <c r="I181" s="177"/>
    </row>
    <row r="182" spans="1:9" x14ac:dyDescent="0.25">
      <c r="A182" s="221"/>
      <c r="B182" s="295"/>
      <c r="D182" s="235"/>
      <c r="E182" s="295"/>
      <c r="F182" s="173"/>
      <c r="G182" s="173"/>
      <c r="H182" s="298"/>
      <c r="I182" s="177"/>
    </row>
    <row r="183" spans="1:9" x14ac:dyDescent="0.25">
      <c r="A183" s="221"/>
      <c r="B183" s="295"/>
      <c r="D183" s="235"/>
      <c r="E183" s="295"/>
      <c r="F183" s="173"/>
      <c r="G183" s="173"/>
      <c r="H183" s="298"/>
      <c r="I183" s="177"/>
    </row>
    <row r="184" spans="1:9" x14ac:dyDescent="0.25">
      <c r="A184" s="221"/>
      <c r="B184" s="295"/>
      <c r="D184" s="235"/>
      <c r="E184" s="295"/>
      <c r="F184" s="173"/>
      <c r="G184" s="173"/>
      <c r="H184" s="298"/>
      <c r="I184" s="177"/>
    </row>
    <row r="185" spans="1:9" x14ac:dyDescent="0.25">
      <c r="A185" s="221"/>
      <c r="B185" s="295"/>
      <c r="D185" s="235"/>
      <c r="E185" s="295"/>
      <c r="F185" s="173"/>
      <c r="G185" s="173"/>
      <c r="H185" s="298"/>
      <c r="I185" s="177"/>
    </row>
    <row r="186" spans="1:9" x14ac:dyDescent="0.25">
      <c r="A186" s="221"/>
      <c r="B186" s="295"/>
      <c r="D186" s="235"/>
      <c r="E186" s="295"/>
      <c r="F186" s="173"/>
      <c r="G186" s="173"/>
      <c r="H186" s="298"/>
      <c r="I186" s="177"/>
    </row>
    <row r="187" spans="1:9" x14ac:dyDescent="0.25">
      <c r="A187" s="221"/>
      <c r="B187" s="295"/>
      <c r="D187" s="235"/>
      <c r="E187" s="295"/>
      <c r="F187" s="173"/>
      <c r="G187" s="173"/>
      <c r="H187" s="298"/>
      <c r="I187" s="177"/>
    </row>
    <row r="188" spans="1:9" x14ac:dyDescent="0.25">
      <c r="A188" s="221"/>
      <c r="B188" s="295"/>
      <c r="D188" s="235"/>
      <c r="E188" s="295"/>
      <c r="F188" s="173"/>
      <c r="G188" s="173"/>
      <c r="H188" s="298"/>
      <c r="I188" s="177"/>
    </row>
    <row r="189" spans="1:9" x14ac:dyDescent="0.25">
      <c r="A189" s="221"/>
      <c r="B189" s="295"/>
      <c r="D189" s="235"/>
      <c r="E189" s="295"/>
      <c r="F189" s="173"/>
      <c r="G189" s="173"/>
      <c r="H189" s="298"/>
      <c r="I189" s="177"/>
    </row>
    <row r="190" spans="1:9" x14ac:dyDescent="0.25">
      <c r="A190" s="221"/>
      <c r="B190" s="295"/>
      <c r="D190" s="235"/>
      <c r="E190" s="295"/>
      <c r="F190" s="173"/>
      <c r="G190" s="173"/>
      <c r="H190" s="298"/>
      <c r="I190" s="177"/>
    </row>
    <row r="191" spans="1:9" x14ac:dyDescent="0.25">
      <c r="A191" s="221"/>
      <c r="B191" s="295"/>
      <c r="D191" s="235"/>
      <c r="E191" s="295"/>
      <c r="F191" s="173"/>
      <c r="G191" s="173"/>
      <c r="H191" s="298"/>
      <c r="I191" s="177"/>
    </row>
    <row r="192" spans="1:9" x14ac:dyDescent="0.25">
      <c r="A192" s="221"/>
      <c r="B192" s="295"/>
      <c r="D192" s="235"/>
      <c r="E192" s="295"/>
      <c r="F192" s="173"/>
      <c r="G192" s="173"/>
      <c r="H192" s="298"/>
      <c r="I192" s="177"/>
    </row>
    <row r="193" spans="1:9" x14ac:dyDescent="0.25">
      <c r="A193" s="221"/>
      <c r="B193" s="295"/>
      <c r="D193" s="235"/>
      <c r="E193" s="295"/>
      <c r="F193" s="173"/>
      <c r="G193" s="173"/>
      <c r="H193" s="298"/>
      <c r="I193" s="177"/>
    </row>
    <row r="194" spans="1:9" x14ac:dyDescent="0.25">
      <c r="A194" s="221"/>
      <c r="B194" s="295"/>
      <c r="D194" s="235"/>
      <c r="E194" s="295"/>
      <c r="F194" s="173"/>
      <c r="G194" s="173"/>
      <c r="H194" s="298"/>
      <c r="I194" s="177"/>
    </row>
    <row r="195" spans="1:9" x14ac:dyDescent="0.25">
      <c r="A195" s="221"/>
      <c r="B195" s="295"/>
      <c r="D195" s="235"/>
      <c r="E195" s="295"/>
      <c r="F195" s="173"/>
      <c r="G195" s="173"/>
      <c r="H195" s="298"/>
      <c r="I195" s="177"/>
    </row>
    <row r="196" spans="1:9" x14ac:dyDescent="0.25">
      <c r="A196" s="221"/>
      <c r="B196" s="295"/>
      <c r="D196" s="235"/>
      <c r="E196" s="295"/>
      <c r="F196" s="173"/>
      <c r="G196" s="173"/>
      <c r="H196" s="298"/>
      <c r="I196" s="177"/>
    </row>
    <row r="197" spans="1:9" x14ac:dyDescent="0.25">
      <c r="A197" s="221"/>
      <c r="B197" s="295"/>
      <c r="D197" s="235"/>
      <c r="E197" s="295"/>
      <c r="F197" s="173"/>
      <c r="G197" s="173"/>
      <c r="H197" s="298"/>
    </row>
    <row r="198" spans="1:9" x14ac:dyDescent="0.25">
      <c r="A198" s="221"/>
      <c r="B198" s="295"/>
      <c r="D198" s="235"/>
      <c r="E198" s="295"/>
      <c r="F198" s="173"/>
      <c r="G198" s="173"/>
      <c r="H198" s="298"/>
    </row>
    <row r="199" spans="1:9" x14ac:dyDescent="0.25">
      <c r="A199" s="221"/>
      <c r="H199" s="103"/>
    </row>
    <row r="200" spans="1:9" x14ac:dyDescent="0.25">
      <c r="A200" s="221"/>
      <c r="H200" s="103"/>
    </row>
    <row r="201" spans="1:9" x14ac:dyDescent="0.25">
      <c r="A201" s="221"/>
      <c r="H201" s="103"/>
    </row>
    <row r="202" spans="1:9" x14ac:dyDescent="0.25">
      <c r="A202" s="221"/>
      <c r="H202" s="103"/>
    </row>
    <row r="203" spans="1:9" x14ac:dyDescent="0.25">
      <c r="A203" s="221"/>
      <c r="H203" s="103"/>
    </row>
    <row r="204" spans="1:9" x14ac:dyDescent="0.25">
      <c r="A204" s="221"/>
      <c r="H204" s="103"/>
    </row>
    <row r="205" spans="1:9" x14ac:dyDescent="0.25">
      <c r="A205" s="221"/>
      <c r="H205" s="103"/>
    </row>
    <row r="206" spans="1:9" x14ac:dyDescent="0.25">
      <c r="A206" s="221"/>
      <c r="H206" s="103"/>
    </row>
    <row r="207" spans="1:9" x14ac:dyDescent="0.25">
      <c r="A207" s="221"/>
      <c r="H207" s="103"/>
    </row>
    <row r="208" spans="1:9" x14ac:dyDescent="0.25">
      <c r="A208" s="221"/>
      <c r="H208" s="103"/>
    </row>
    <row r="209" spans="1:8" x14ac:dyDescent="0.25">
      <c r="A209" s="221"/>
      <c r="H209" s="103"/>
    </row>
    <row r="210" spans="1:8" x14ac:dyDescent="0.25">
      <c r="A210" s="221"/>
      <c r="H210" s="103"/>
    </row>
    <row r="211" spans="1:8" x14ac:dyDescent="0.25">
      <c r="A211" s="221"/>
      <c r="H211" s="103"/>
    </row>
    <row r="212" spans="1:8" x14ac:dyDescent="0.25">
      <c r="A212" s="221"/>
      <c r="H212" s="103"/>
    </row>
    <row r="213" spans="1:8" x14ac:dyDescent="0.25">
      <c r="A213" s="221"/>
      <c r="H213" s="103"/>
    </row>
    <row r="214" spans="1:8" x14ac:dyDescent="0.25">
      <c r="A214" s="221"/>
      <c r="H214" s="103"/>
    </row>
    <row r="215" spans="1:8" x14ac:dyDescent="0.25">
      <c r="A215" s="221"/>
      <c r="H215" s="103"/>
    </row>
    <row r="216" spans="1:8" x14ac:dyDescent="0.25">
      <c r="A216" s="221"/>
      <c r="H216" s="103"/>
    </row>
    <row r="217" spans="1:8" x14ac:dyDescent="0.25">
      <c r="A217" s="221"/>
      <c r="H217" s="103"/>
    </row>
    <row r="218" spans="1:8" x14ac:dyDescent="0.25">
      <c r="A218" s="221"/>
      <c r="H218" s="103"/>
    </row>
    <row r="219" spans="1:8" x14ac:dyDescent="0.25">
      <c r="A219" s="221"/>
      <c r="H219" s="103"/>
    </row>
    <row r="220" spans="1:8" x14ac:dyDescent="0.25">
      <c r="A220" s="221"/>
      <c r="H220" s="103"/>
    </row>
    <row r="221" spans="1:8" x14ac:dyDescent="0.25">
      <c r="A221" s="221"/>
      <c r="H221" s="103"/>
    </row>
    <row r="222" spans="1:8" x14ac:dyDescent="0.25">
      <c r="A222" s="221"/>
      <c r="H222" s="103"/>
    </row>
    <row r="223" spans="1:8" x14ac:dyDescent="0.25">
      <c r="A223" s="221"/>
      <c r="H223" s="103"/>
    </row>
    <row r="224" spans="1:8" x14ac:dyDescent="0.25">
      <c r="A224" s="221"/>
      <c r="H224" s="103"/>
    </row>
    <row r="225" spans="1:8" x14ac:dyDescent="0.25">
      <c r="A225" s="221"/>
      <c r="H225" s="103"/>
    </row>
    <row r="226" spans="1:8" x14ac:dyDescent="0.25">
      <c r="A226" s="221"/>
      <c r="H226" s="103"/>
    </row>
    <row r="227" spans="1:8" x14ac:dyDescent="0.25">
      <c r="A227" s="221"/>
      <c r="H227" s="103"/>
    </row>
    <row r="228" spans="1:8" x14ac:dyDescent="0.25">
      <c r="A228" s="221"/>
      <c r="H228" s="103"/>
    </row>
    <row r="229" spans="1:8" x14ac:dyDescent="0.25">
      <c r="A229" s="221"/>
      <c r="H229" s="103"/>
    </row>
    <row r="230" spans="1:8" x14ac:dyDescent="0.25">
      <c r="A230" s="221"/>
      <c r="H230" s="103"/>
    </row>
    <row r="231" spans="1:8" x14ac:dyDescent="0.25">
      <c r="A231" s="221"/>
      <c r="H231" s="103"/>
    </row>
    <row r="232" spans="1:8" x14ac:dyDescent="0.25">
      <c r="A232" s="221"/>
      <c r="H232" s="103"/>
    </row>
    <row r="233" spans="1:8" x14ac:dyDescent="0.25">
      <c r="A233" s="221"/>
      <c r="H233" s="103"/>
    </row>
    <row r="234" spans="1:8" x14ac:dyDescent="0.25">
      <c r="A234" s="221"/>
      <c r="H234" s="103"/>
    </row>
    <row r="235" spans="1:8" x14ac:dyDescent="0.25">
      <c r="A235" s="221"/>
      <c r="H235" s="103"/>
    </row>
    <row r="236" spans="1:8" x14ac:dyDescent="0.25">
      <c r="A236" s="221"/>
      <c r="H236" s="103"/>
    </row>
    <row r="237" spans="1:8" x14ac:dyDescent="0.25">
      <c r="A237" s="221"/>
      <c r="H237" s="103"/>
    </row>
    <row r="238" spans="1:8" x14ac:dyDescent="0.25">
      <c r="A238" s="221"/>
      <c r="H238" s="103"/>
    </row>
    <row r="239" spans="1:8" x14ac:dyDescent="0.25">
      <c r="A239" s="221"/>
      <c r="H239" s="103"/>
    </row>
    <row r="240" spans="1:8" x14ac:dyDescent="0.25">
      <c r="A240" s="221"/>
      <c r="H240" s="103"/>
    </row>
    <row r="241" spans="1:8" x14ac:dyDescent="0.25">
      <c r="A241" s="221"/>
      <c r="H241" s="103"/>
    </row>
    <row r="242" spans="1:8" x14ac:dyDescent="0.25">
      <c r="A242" s="221"/>
      <c r="H242" s="103"/>
    </row>
    <row r="243" spans="1:8" x14ac:dyDescent="0.25">
      <c r="A243" s="221"/>
      <c r="H243" s="103"/>
    </row>
    <row r="244" spans="1:8" x14ac:dyDescent="0.25">
      <c r="A244" s="221"/>
    </row>
    <row r="245" spans="1:8" x14ac:dyDescent="0.25">
      <c r="A245" s="221"/>
    </row>
    <row r="246" spans="1:8" x14ac:dyDescent="0.25">
      <c r="A246" s="221"/>
    </row>
    <row r="247" spans="1:8" x14ac:dyDescent="0.25">
      <c r="A247" s="233"/>
    </row>
    <row r="248" spans="1:8" x14ac:dyDescent="0.25">
      <c r="A248" s="233"/>
    </row>
    <row r="249" spans="1:8" x14ac:dyDescent="0.25">
      <c r="A249" s="233"/>
    </row>
    <row r="250" spans="1:8" x14ac:dyDescent="0.25">
      <c r="A250" s="233"/>
    </row>
    <row r="251" spans="1:8" x14ac:dyDescent="0.25">
      <c r="A251" s="233"/>
    </row>
    <row r="252" spans="1:8" x14ac:dyDescent="0.25">
      <c r="A252" s="233"/>
    </row>
    <row r="253" spans="1:8" x14ac:dyDescent="0.25">
      <c r="A253" s="233"/>
    </row>
    <row r="254" spans="1:8" x14ac:dyDescent="0.25">
      <c r="A254" s="233"/>
    </row>
    <row r="255" spans="1:8" x14ac:dyDescent="0.25">
      <c r="A255" s="233"/>
    </row>
    <row r="256" spans="1:8" x14ac:dyDescent="0.25">
      <c r="A256" s="233"/>
    </row>
    <row r="257" spans="1:1" x14ac:dyDescent="0.25">
      <c r="A257" s="233"/>
    </row>
    <row r="258" spans="1:1" x14ac:dyDescent="0.25">
      <c r="A258" s="233"/>
    </row>
    <row r="259" spans="1:1" x14ac:dyDescent="0.25">
      <c r="A259" s="233"/>
    </row>
    <row r="260" spans="1:1" x14ac:dyDescent="0.25">
      <c r="A260" s="233"/>
    </row>
    <row r="261" spans="1:1" x14ac:dyDescent="0.25">
      <c r="A261" s="233"/>
    </row>
    <row r="262" spans="1:1" x14ac:dyDescent="0.25">
      <c r="A262" s="233"/>
    </row>
    <row r="263" spans="1:1" x14ac:dyDescent="0.25">
      <c r="A263" s="233"/>
    </row>
    <row r="264" spans="1:1" x14ac:dyDescent="0.25">
      <c r="A264" s="233"/>
    </row>
    <row r="265" spans="1:1" x14ac:dyDescent="0.25">
      <c r="A265" s="233"/>
    </row>
    <row r="266" spans="1:1" x14ac:dyDescent="0.25">
      <c r="A266" s="233"/>
    </row>
    <row r="267" spans="1:1" x14ac:dyDescent="0.25">
      <c r="A267" s="233"/>
    </row>
    <row r="268" spans="1:1" x14ac:dyDescent="0.25">
      <c r="A268" s="233"/>
    </row>
    <row r="269" spans="1:1" x14ac:dyDescent="0.25">
      <c r="A269" s="233"/>
    </row>
    <row r="270" spans="1:1" x14ac:dyDescent="0.25">
      <c r="A270" s="233"/>
    </row>
    <row r="271" spans="1:1" x14ac:dyDescent="0.25">
      <c r="A271" s="233"/>
    </row>
    <row r="272" spans="1:1" x14ac:dyDescent="0.25">
      <c r="A272" s="233"/>
    </row>
    <row r="273" spans="1:1" x14ac:dyDescent="0.25">
      <c r="A273" s="233"/>
    </row>
    <row r="274" spans="1:1" x14ac:dyDescent="0.25">
      <c r="A274" s="233"/>
    </row>
    <row r="275" spans="1:1" x14ac:dyDescent="0.25">
      <c r="A275" s="233"/>
    </row>
    <row r="276" spans="1:1" x14ac:dyDescent="0.25">
      <c r="A276" s="233"/>
    </row>
    <row r="277" spans="1:1" x14ac:dyDescent="0.25">
      <c r="A277" s="233"/>
    </row>
    <row r="278" spans="1:1" x14ac:dyDescent="0.25">
      <c r="A278" s="233"/>
    </row>
    <row r="279" spans="1:1" x14ac:dyDescent="0.25">
      <c r="A279" s="233"/>
    </row>
    <row r="280" spans="1:1" x14ac:dyDescent="0.25">
      <c r="A280" s="233"/>
    </row>
    <row r="281" spans="1:1" x14ac:dyDescent="0.25">
      <c r="A281" s="233"/>
    </row>
    <row r="282" spans="1:1" x14ac:dyDescent="0.25">
      <c r="A282" s="233"/>
    </row>
    <row r="283" spans="1:1" x14ac:dyDescent="0.25">
      <c r="A283" s="233"/>
    </row>
    <row r="284" spans="1:1" x14ac:dyDescent="0.25">
      <c r="A284" s="233"/>
    </row>
    <row r="285" spans="1:1" x14ac:dyDescent="0.25">
      <c r="A285" s="233"/>
    </row>
    <row r="286" spans="1:1" x14ac:dyDescent="0.25">
      <c r="A286" s="233"/>
    </row>
    <row r="287" spans="1:1" x14ac:dyDescent="0.25">
      <c r="A287" s="233"/>
    </row>
    <row r="288" spans="1:1" x14ac:dyDescent="0.25">
      <c r="A288" s="233"/>
    </row>
    <row r="289" spans="1:1" x14ac:dyDescent="0.25">
      <c r="A289" s="233"/>
    </row>
    <row r="290" spans="1:1" x14ac:dyDescent="0.25">
      <c r="A290" s="233"/>
    </row>
    <row r="291" spans="1:1" x14ac:dyDescent="0.25">
      <c r="A291" s="233"/>
    </row>
    <row r="292" spans="1:1" x14ac:dyDescent="0.25">
      <c r="A292" s="233"/>
    </row>
    <row r="293" spans="1:1" x14ac:dyDescent="0.25">
      <c r="A293" s="233"/>
    </row>
    <row r="294" spans="1:1" x14ac:dyDescent="0.25">
      <c r="A294" s="233"/>
    </row>
  </sheetData>
  <mergeCells count="1">
    <mergeCell ref="B8:C8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9" fitToHeight="2" orientation="portrait" r:id="rId1"/>
  <headerFooter>
    <oddFooter>&amp;RI.XIV-&amp;P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zoomScaleNormal="100" workbookViewId="0">
      <selection activeCell="L2" sqref="L2:N2"/>
    </sheetView>
  </sheetViews>
  <sheetFormatPr baseColWidth="10" defaultRowHeight="15" x14ac:dyDescent="0.25"/>
  <cols>
    <col min="1" max="1" width="5" style="202" customWidth="1"/>
    <col min="2" max="2" width="15.140625" style="67" customWidth="1"/>
    <col min="3" max="3" width="4.85546875" style="68" customWidth="1"/>
    <col min="4" max="4" width="4.85546875" style="69" customWidth="1"/>
    <col min="5" max="5" width="0.7109375" style="67" customWidth="1"/>
    <col min="6" max="6" width="0.7109375" style="70" customWidth="1"/>
    <col min="7" max="7" width="10.42578125" style="70" customWidth="1"/>
    <col min="8" max="8" width="0.7109375" style="70" customWidth="1"/>
    <col min="9" max="9" width="10.7109375" style="70" customWidth="1"/>
    <col min="10" max="11" width="0.7109375" style="70" customWidth="1"/>
    <col min="12" max="12" width="10.42578125" style="70" customWidth="1"/>
    <col min="13" max="13" width="0.7109375" style="70" customWidth="1"/>
    <col min="14" max="14" width="10.7109375" style="70" customWidth="1"/>
  </cols>
  <sheetData>
    <row r="1" spans="1:16" x14ac:dyDescent="0.25">
      <c r="N1" s="151">
        <v>511</v>
      </c>
    </row>
    <row r="2" spans="1:16" x14ac:dyDescent="0.25">
      <c r="L2" s="407">
        <v>41974</v>
      </c>
      <c r="M2" s="407"/>
      <c r="N2" s="407"/>
    </row>
    <row r="5" spans="1:16" ht="15.75" x14ac:dyDescent="0.25">
      <c r="A5" s="91" t="s">
        <v>50</v>
      </c>
      <c r="B5" s="456" t="s">
        <v>609</v>
      </c>
      <c r="C5" s="457"/>
      <c r="D5" s="457"/>
      <c r="E5" s="248" t="s">
        <v>2</v>
      </c>
      <c r="F5" s="77"/>
      <c r="G5" s="423" t="s">
        <v>444</v>
      </c>
      <c r="H5" s="458"/>
      <c r="I5" s="458"/>
      <c r="J5" s="256"/>
      <c r="K5" s="77"/>
      <c r="L5" s="423" t="s">
        <v>445</v>
      </c>
      <c r="M5" s="459"/>
      <c r="N5" s="459"/>
    </row>
    <row r="6" spans="1:16" ht="18" x14ac:dyDescent="0.25">
      <c r="A6" s="249"/>
      <c r="B6" s="249"/>
      <c r="C6" s="250"/>
      <c r="D6" s="251"/>
      <c r="E6" s="252"/>
      <c r="F6" s="253"/>
      <c r="G6" s="255"/>
      <c r="H6" s="256"/>
      <c r="I6" s="256"/>
      <c r="J6" s="256"/>
      <c r="K6" s="253"/>
      <c r="L6" s="255"/>
      <c r="M6" s="256"/>
      <c r="N6" s="256"/>
    </row>
    <row r="7" spans="1:16" x14ac:dyDescent="0.25">
      <c r="A7" s="91" t="s">
        <v>2</v>
      </c>
      <c r="B7" s="452" t="s">
        <v>446</v>
      </c>
      <c r="C7" s="453"/>
      <c r="D7" s="453"/>
      <c r="E7" s="84"/>
      <c r="F7" s="106"/>
      <c r="G7" s="81"/>
      <c r="H7" s="81"/>
      <c r="I7" s="248" t="s">
        <v>447</v>
      </c>
      <c r="J7" s="105"/>
      <c r="K7" s="106"/>
      <c r="L7" s="81"/>
      <c r="M7" s="81"/>
      <c r="N7" s="248" t="s">
        <v>448</v>
      </c>
    </row>
    <row r="8" spans="1:16" x14ac:dyDescent="0.25">
      <c r="B8" s="454" t="s">
        <v>449</v>
      </c>
      <c r="C8" s="455"/>
      <c r="D8" s="455"/>
      <c r="E8" s="84"/>
      <c r="F8" s="111"/>
      <c r="G8" s="84"/>
      <c r="H8" s="84"/>
      <c r="I8" s="248" t="s">
        <v>450</v>
      </c>
      <c r="J8" s="105"/>
      <c r="K8" s="111"/>
      <c r="L8" s="84"/>
      <c r="M8" s="84"/>
      <c r="N8" s="248" t="s">
        <v>451</v>
      </c>
    </row>
    <row r="9" spans="1:16" ht="15.75" thickBot="1" x14ac:dyDescent="0.3">
      <c r="A9" s="233"/>
      <c r="B9" s="99"/>
      <c r="C9" s="100"/>
      <c r="D9" s="101"/>
      <c r="E9"/>
      <c r="F9" s="120"/>
      <c r="G9" s="103"/>
      <c r="H9" s="104"/>
      <c r="I9" s="103"/>
      <c r="J9" s="105"/>
      <c r="K9" s="120"/>
      <c r="L9" s="103"/>
      <c r="M9" s="104"/>
      <c r="N9" s="103"/>
    </row>
    <row r="10" spans="1:16" ht="32.25" customHeight="1" thickBot="1" x14ac:dyDescent="0.3">
      <c r="A10" s="258"/>
      <c r="B10" s="418" t="s">
        <v>129</v>
      </c>
      <c r="C10" s="424"/>
      <c r="D10" s="460"/>
      <c r="E10" s="259"/>
      <c r="F10" s="126"/>
      <c r="G10" s="403" t="s">
        <v>130</v>
      </c>
      <c r="H10" s="404"/>
      <c r="I10" s="112" t="s">
        <v>131</v>
      </c>
      <c r="J10" s="162"/>
      <c r="K10" s="126"/>
      <c r="L10" s="403" t="s">
        <v>130</v>
      </c>
      <c r="M10" s="404"/>
      <c r="N10" s="112" t="s">
        <v>131</v>
      </c>
    </row>
    <row r="11" spans="1:16" x14ac:dyDescent="0.25">
      <c r="A11" s="221"/>
      <c r="B11" s="115" t="s">
        <v>2</v>
      </c>
      <c r="C11" s="116" t="s">
        <v>2</v>
      </c>
      <c r="D11" s="116"/>
      <c r="E11" s="141"/>
      <c r="F11" s="260"/>
      <c r="H11" s="118"/>
      <c r="I11" s="121" t="s">
        <v>2</v>
      </c>
      <c r="J11" s="150"/>
      <c r="K11" s="260"/>
      <c r="M11" s="118"/>
      <c r="N11" s="121" t="s">
        <v>2</v>
      </c>
    </row>
    <row r="12" spans="1:16" x14ac:dyDescent="0.25">
      <c r="A12" s="221"/>
      <c r="B12" s="122">
        <f>COUNT(C13:C393)</f>
        <v>45</v>
      </c>
      <c r="C12" s="450" t="s">
        <v>4</v>
      </c>
      <c r="D12" s="451"/>
      <c r="E12" s="141"/>
      <c r="F12" s="138"/>
      <c r="G12" s="125" t="s">
        <v>452</v>
      </c>
      <c r="I12" s="122">
        <f>COUNT(I13:I358)</f>
        <v>39</v>
      </c>
      <c r="K12" s="138"/>
      <c r="L12" s="125" t="s">
        <v>471</v>
      </c>
      <c r="N12" s="122">
        <f>COUNT(N13:N358)</f>
        <v>2</v>
      </c>
    </row>
    <row r="13" spans="1:16" x14ac:dyDescent="0.25">
      <c r="A13" s="224"/>
      <c r="B13" s="316" t="s">
        <v>274</v>
      </c>
      <c r="C13" s="317">
        <v>490</v>
      </c>
      <c r="D13" s="318"/>
      <c r="E13" s="141"/>
      <c r="F13" s="138"/>
      <c r="G13" s="382">
        <v>100</v>
      </c>
      <c r="H13" s="269"/>
      <c r="I13" s="383">
        <v>25.170759</v>
      </c>
      <c r="J13" s="197"/>
      <c r="K13" s="138"/>
      <c r="L13" s="382"/>
      <c r="M13" s="195"/>
      <c r="N13" s="383"/>
    </row>
    <row r="14" spans="1:16" x14ac:dyDescent="0.25">
      <c r="A14" s="224"/>
      <c r="B14" s="329" t="s">
        <v>212</v>
      </c>
      <c r="C14" s="377">
        <v>119</v>
      </c>
      <c r="D14" s="378"/>
      <c r="E14" s="379"/>
      <c r="F14" s="272"/>
      <c r="G14" s="380" t="s">
        <v>136</v>
      </c>
      <c r="H14" s="269"/>
      <c r="I14" s="381" t="s">
        <v>136</v>
      </c>
      <c r="J14" s="197"/>
      <c r="K14" s="138"/>
      <c r="L14" s="194">
        <v>3.426469</v>
      </c>
      <c r="M14" s="195"/>
      <c r="N14" s="196">
        <v>3.3129520000000001</v>
      </c>
    </row>
    <row r="15" spans="1:16" x14ac:dyDescent="0.25">
      <c r="A15" s="224"/>
      <c r="B15" s="329" t="s">
        <v>635</v>
      </c>
      <c r="C15" s="262">
        <v>138</v>
      </c>
      <c r="D15" s="263"/>
      <c r="E15" s="141"/>
      <c r="F15" s="138"/>
      <c r="G15" s="380">
        <v>3.5608300000000002</v>
      </c>
      <c r="H15" s="269"/>
      <c r="I15" s="381">
        <v>0.89628799999999997</v>
      </c>
      <c r="J15" s="197"/>
      <c r="K15" s="138"/>
      <c r="L15" s="194"/>
      <c r="M15" s="195"/>
      <c r="N15" s="196"/>
      <c r="P15" t="s">
        <v>2</v>
      </c>
    </row>
    <row r="16" spans="1:16" x14ac:dyDescent="0.25">
      <c r="A16" s="224"/>
      <c r="B16" s="329" t="s">
        <v>221</v>
      </c>
      <c r="C16" s="262">
        <v>146</v>
      </c>
      <c r="D16" s="263"/>
      <c r="E16" s="141"/>
      <c r="F16" s="138"/>
      <c r="G16" s="380">
        <v>27.185247</v>
      </c>
      <c r="H16" s="269"/>
      <c r="I16" s="381">
        <v>6.842733</v>
      </c>
      <c r="J16" s="197"/>
      <c r="K16" s="138"/>
      <c r="L16" s="194"/>
      <c r="M16" s="195"/>
      <c r="N16" s="196"/>
    </row>
    <row r="17" spans="1:14" x14ac:dyDescent="0.25">
      <c r="A17" s="224"/>
      <c r="B17" s="329" t="s">
        <v>223</v>
      </c>
      <c r="C17" s="262">
        <v>151</v>
      </c>
      <c r="D17" s="263"/>
      <c r="E17" s="141"/>
      <c r="F17" s="138"/>
      <c r="G17" s="380">
        <v>13.483549999999999</v>
      </c>
      <c r="H17" s="269"/>
      <c r="I17" s="381">
        <v>3.3939119999999998</v>
      </c>
      <c r="J17" s="197"/>
      <c r="K17" s="138"/>
      <c r="L17" s="194"/>
      <c r="M17" s="195"/>
      <c r="N17" s="196"/>
    </row>
    <row r="18" spans="1:14" x14ac:dyDescent="0.25">
      <c r="A18" s="224"/>
      <c r="B18" s="329" t="s">
        <v>636</v>
      </c>
      <c r="C18" s="262">
        <v>153</v>
      </c>
      <c r="D18" s="263"/>
      <c r="E18" s="141"/>
      <c r="F18" s="138"/>
      <c r="G18" s="380">
        <v>10.910557000000001</v>
      </c>
      <c r="H18" s="269"/>
      <c r="I18" s="381">
        <v>2.74627</v>
      </c>
      <c r="J18" s="197"/>
      <c r="K18" s="138"/>
      <c r="L18" s="194"/>
      <c r="M18" s="195"/>
      <c r="N18" s="196"/>
    </row>
    <row r="19" spans="1:14" x14ac:dyDescent="0.25">
      <c r="A19" s="224"/>
      <c r="B19" s="329" t="s">
        <v>229</v>
      </c>
      <c r="C19" s="262">
        <v>164</v>
      </c>
      <c r="D19" s="263">
        <v>490</v>
      </c>
      <c r="E19" s="141"/>
      <c r="F19" s="138"/>
      <c r="G19" s="380" t="s">
        <v>2</v>
      </c>
      <c r="H19" s="269"/>
      <c r="I19" s="381"/>
      <c r="J19" s="197"/>
      <c r="K19" s="138"/>
      <c r="L19" s="194"/>
      <c r="M19" s="195"/>
      <c r="N19" s="196"/>
    </row>
    <row r="20" spans="1:14" x14ac:dyDescent="0.25">
      <c r="A20" s="224"/>
      <c r="B20" s="329" t="s">
        <v>230</v>
      </c>
      <c r="C20" s="262">
        <v>165</v>
      </c>
      <c r="D20" s="263">
        <v>490</v>
      </c>
      <c r="E20" s="141"/>
      <c r="F20" s="138"/>
      <c r="G20" s="380" t="s">
        <v>2</v>
      </c>
      <c r="H20" s="269"/>
      <c r="I20" s="381"/>
      <c r="J20" s="197"/>
      <c r="K20" s="138"/>
      <c r="L20" s="194"/>
      <c r="M20" s="195"/>
      <c r="N20" s="196"/>
    </row>
    <row r="21" spans="1:14" x14ac:dyDescent="0.25">
      <c r="A21" s="224"/>
      <c r="B21" s="329" t="s">
        <v>280</v>
      </c>
      <c r="C21" s="262">
        <v>713</v>
      </c>
      <c r="D21" s="263"/>
      <c r="E21" s="141"/>
      <c r="F21" s="138"/>
      <c r="G21" s="380">
        <v>0.62107400000000001</v>
      </c>
      <c r="H21" s="269"/>
      <c r="I21" s="381">
        <v>0.156329</v>
      </c>
      <c r="J21" s="197"/>
      <c r="K21" s="138"/>
      <c r="L21" s="194"/>
      <c r="M21" s="195"/>
      <c r="N21" s="196"/>
    </row>
    <row r="22" spans="1:14" x14ac:dyDescent="0.25">
      <c r="A22" s="224"/>
      <c r="B22" s="329" t="s">
        <v>290</v>
      </c>
      <c r="C22" s="262">
        <v>736</v>
      </c>
      <c r="D22" s="263"/>
      <c r="E22" s="141"/>
      <c r="F22" s="138"/>
      <c r="G22" s="380">
        <v>1.6570000000000001E-3</v>
      </c>
      <c r="H22" s="269"/>
      <c r="I22" s="381">
        <v>4.17E-4</v>
      </c>
      <c r="J22" s="197"/>
      <c r="K22" s="138"/>
      <c r="L22" s="194"/>
      <c r="M22" s="195"/>
      <c r="N22" s="196"/>
    </row>
    <row r="23" spans="1:14" x14ac:dyDescent="0.25">
      <c r="A23" s="224"/>
      <c r="B23" s="329" t="s">
        <v>293</v>
      </c>
      <c r="C23" s="262">
        <v>740</v>
      </c>
      <c r="D23" s="263"/>
      <c r="F23" s="126"/>
      <c r="G23" s="380">
        <v>0.79789399999999999</v>
      </c>
      <c r="H23" s="269"/>
      <c r="I23" s="381">
        <v>0.20083599999999999</v>
      </c>
      <c r="J23" s="197"/>
      <c r="K23" s="138"/>
      <c r="L23" s="194"/>
      <c r="M23" s="195"/>
      <c r="N23" s="196" t="s">
        <v>136</v>
      </c>
    </row>
    <row r="24" spans="1:14" x14ac:dyDescent="0.25">
      <c r="A24" s="224"/>
      <c r="B24" s="329" t="s">
        <v>297</v>
      </c>
      <c r="C24" s="262">
        <v>764</v>
      </c>
      <c r="D24" s="263"/>
      <c r="E24" s="141"/>
      <c r="F24" s="138"/>
      <c r="G24" s="380">
        <v>0.31975599999999998</v>
      </c>
      <c r="H24" s="269"/>
      <c r="I24" s="381">
        <v>8.0485000000000001E-2</v>
      </c>
      <c r="J24" s="197"/>
      <c r="K24" s="138"/>
      <c r="L24" s="194"/>
      <c r="M24" s="195"/>
      <c r="N24" s="196"/>
    </row>
    <row r="25" spans="1:14" x14ac:dyDescent="0.25">
      <c r="A25" s="224"/>
      <c r="B25" s="329" t="s">
        <v>298</v>
      </c>
      <c r="C25" s="262">
        <v>765</v>
      </c>
      <c r="D25" s="263"/>
      <c r="E25" s="141"/>
      <c r="F25" s="138"/>
      <c r="G25" s="380">
        <v>2.0171540000000001</v>
      </c>
      <c r="H25" s="269"/>
      <c r="I25" s="381">
        <v>0.50773299999999999</v>
      </c>
      <c r="J25" s="197"/>
      <c r="K25" s="138"/>
      <c r="L25" s="194"/>
      <c r="M25" s="195"/>
      <c r="N25" s="196"/>
    </row>
    <row r="26" spans="1:14" x14ac:dyDescent="0.25">
      <c r="A26" s="224"/>
      <c r="B26" s="329" t="s">
        <v>299</v>
      </c>
      <c r="C26" s="262">
        <v>766</v>
      </c>
      <c r="D26" s="263"/>
      <c r="E26" s="141"/>
      <c r="F26" s="138"/>
      <c r="G26" s="380">
        <v>14.920959999999999</v>
      </c>
      <c r="H26" s="269"/>
      <c r="I26" s="381">
        <v>3.755719</v>
      </c>
      <c r="J26" s="197"/>
      <c r="K26" s="138"/>
      <c r="L26" s="194"/>
      <c r="M26" s="195"/>
      <c r="N26" s="196"/>
    </row>
    <row r="27" spans="1:14" x14ac:dyDescent="0.25">
      <c r="A27" s="224"/>
      <c r="B27" s="329" t="s">
        <v>637</v>
      </c>
      <c r="C27" s="262">
        <v>791</v>
      </c>
      <c r="D27" s="263"/>
      <c r="E27" s="141"/>
      <c r="F27" s="138"/>
      <c r="G27" s="380">
        <v>6.0454829999999999</v>
      </c>
      <c r="H27" s="269"/>
      <c r="I27" s="381">
        <v>1.5216940000000001</v>
      </c>
      <c r="J27" s="197"/>
      <c r="K27" s="138"/>
      <c r="L27" s="194"/>
      <c r="M27" s="195"/>
      <c r="N27" s="196"/>
    </row>
    <row r="28" spans="1:14" x14ac:dyDescent="0.25">
      <c r="A28" s="224"/>
      <c r="B28" s="329" t="s">
        <v>638</v>
      </c>
      <c r="C28" s="262">
        <v>792</v>
      </c>
      <c r="D28" s="263"/>
      <c r="E28" s="141"/>
      <c r="F28" s="138"/>
      <c r="G28" s="380">
        <v>0.53791</v>
      </c>
      <c r="H28" s="269"/>
      <c r="I28" s="381">
        <v>0.13539599999999999</v>
      </c>
      <c r="J28" s="197"/>
      <c r="K28" s="138"/>
      <c r="L28" s="194"/>
      <c r="M28" s="195"/>
      <c r="N28" s="196"/>
    </row>
    <row r="29" spans="1:14" x14ac:dyDescent="0.25">
      <c r="A29" s="224"/>
      <c r="B29" s="329" t="s">
        <v>306</v>
      </c>
      <c r="C29" s="262">
        <v>793</v>
      </c>
      <c r="D29" s="263"/>
      <c r="E29" s="141"/>
      <c r="F29" s="138"/>
      <c r="G29" s="380">
        <v>3.6039829999999999</v>
      </c>
      <c r="H29" s="269"/>
      <c r="I29" s="381">
        <v>0.90715000000000001</v>
      </c>
      <c r="J29" s="197"/>
      <c r="K29" s="138"/>
      <c r="L29" s="194"/>
      <c r="M29" s="195"/>
      <c r="N29" s="196"/>
    </row>
    <row r="30" spans="1:14" x14ac:dyDescent="0.25">
      <c r="A30" s="224"/>
      <c r="B30" s="329" t="s">
        <v>308</v>
      </c>
      <c r="C30" s="262">
        <v>797</v>
      </c>
      <c r="D30" s="263"/>
      <c r="E30" s="141"/>
      <c r="F30" s="138"/>
      <c r="G30" s="380">
        <v>11.227325</v>
      </c>
      <c r="H30" s="269"/>
      <c r="I30" s="381">
        <v>2.826003</v>
      </c>
      <c r="J30" s="197"/>
      <c r="K30" s="138"/>
      <c r="L30" s="194"/>
      <c r="M30" s="195"/>
      <c r="N30" s="196"/>
    </row>
    <row r="31" spans="1:14" x14ac:dyDescent="0.25">
      <c r="A31" s="224"/>
      <c r="B31" s="329" t="s">
        <v>309</v>
      </c>
      <c r="C31" s="262">
        <v>799</v>
      </c>
      <c r="D31" s="263"/>
      <c r="E31" s="141"/>
      <c r="F31" s="138"/>
      <c r="G31" s="380">
        <v>1.138571</v>
      </c>
      <c r="H31" s="269"/>
      <c r="I31" s="381">
        <v>0.28658699999999998</v>
      </c>
      <c r="J31" s="197"/>
      <c r="K31" s="138"/>
      <c r="L31" s="194"/>
      <c r="M31" s="195"/>
      <c r="N31" s="196"/>
    </row>
    <row r="32" spans="1:14" x14ac:dyDescent="0.25">
      <c r="A32" s="224"/>
      <c r="B32" s="329" t="s">
        <v>310</v>
      </c>
      <c r="C32" s="262">
        <v>801</v>
      </c>
      <c r="D32" s="263"/>
      <c r="E32" s="141"/>
      <c r="F32" s="138"/>
      <c r="G32" s="380">
        <v>0.62157799999999996</v>
      </c>
      <c r="H32" s="269"/>
      <c r="I32" s="381">
        <v>0.15645600000000001</v>
      </c>
      <c r="J32" s="197"/>
      <c r="K32" s="138"/>
      <c r="L32" s="194"/>
      <c r="M32" s="195"/>
      <c r="N32" s="196"/>
    </row>
    <row r="33" spans="1:14" x14ac:dyDescent="0.25">
      <c r="A33" s="224"/>
      <c r="B33" s="329" t="s">
        <v>313</v>
      </c>
      <c r="C33" s="262">
        <v>811</v>
      </c>
      <c r="D33" s="263"/>
      <c r="E33" s="141"/>
      <c r="F33" s="138"/>
      <c r="G33" s="380">
        <v>0.815828</v>
      </c>
      <c r="H33" s="269"/>
      <c r="I33" s="381">
        <v>0.20535</v>
      </c>
      <c r="J33" s="197"/>
      <c r="K33" s="138"/>
      <c r="L33" s="194"/>
      <c r="M33" s="195"/>
      <c r="N33" s="196"/>
    </row>
    <row r="34" spans="1:14" x14ac:dyDescent="0.25">
      <c r="A34" s="224"/>
      <c r="B34" s="329" t="s">
        <v>320</v>
      </c>
      <c r="C34" s="262">
        <v>820</v>
      </c>
      <c r="D34" s="263"/>
      <c r="E34" s="141"/>
      <c r="F34" s="138"/>
      <c r="G34" s="380">
        <v>37.384574000000001</v>
      </c>
      <c r="H34" s="269"/>
      <c r="I34" s="381">
        <v>9.4099810000000002</v>
      </c>
      <c r="J34" s="197"/>
      <c r="K34" s="138"/>
      <c r="L34" s="194"/>
      <c r="M34" s="195"/>
      <c r="N34" s="196"/>
    </row>
    <row r="35" spans="1:14" x14ac:dyDescent="0.25">
      <c r="A35" s="224"/>
      <c r="B35" s="329" t="s">
        <v>639</v>
      </c>
      <c r="C35" s="262">
        <v>823</v>
      </c>
      <c r="D35" s="263"/>
      <c r="E35" s="141"/>
      <c r="F35" s="138"/>
      <c r="G35" s="380">
        <v>25.688072999999999</v>
      </c>
      <c r="H35" s="269"/>
      <c r="I35" s="381">
        <v>6.4658829999999998</v>
      </c>
      <c r="J35" s="197"/>
      <c r="K35" s="138"/>
      <c r="L35" s="194"/>
      <c r="M35" s="195"/>
      <c r="N35" s="196"/>
    </row>
    <row r="36" spans="1:14" x14ac:dyDescent="0.25">
      <c r="A36" s="224"/>
      <c r="B36" s="329" t="s">
        <v>620</v>
      </c>
      <c r="C36" s="262">
        <v>826</v>
      </c>
      <c r="D36" s="263"/>
      <c r="E36" s="141"/>
      <c r="F36" s="138"/>
      <c r="G36" s="380">
        <v>1.2102930000000001</v>
      </c>
      <c r="H36" s="269"/>
      <c r="I36" s="381">
        <v>0.30464000000000002</v>
      </c>
      <c r="J36" s="197"/>
      <c r="K36" s="138"/>
      <c r="L36" s="194"/>
      <c r="M36" s="195"/>
      <c r="N36" s="196"/>
    </row>
    <row r="37" spans="1:14" x14ac:dyDescent="0.25">
      <c r="A37" s="224"/>
      <c r="B37" s="329" t="s">
        <v>322</v>
      </c>
      <c r="C37" s="262">
        <v>827</v>
      </c>
      <c r="D37" s="263"/>
      <c r="E37" s="141"/>
      <c r="F37" s="138"/>
      <c r="G37" s="380">
        <v>47.852851999999999</v>
      </c>
      <c r="H37" s="269"/>
      <c r="I37" s="381">
        <v>12.044926</v>
      </c>
      <c r="J37" s="197"/>
      <c r="K37" s="138"/>
      <c r="L37" s="194"/>
      <c r="M37" s="195"/>
      <c r="N37" s="196"/>
    </row>
    <row r="38" spans="1:14" x14ac:dyDescent="0.25">
      <c r="A38" s="224"/>
      <c r="B38" s="329" t="s">
        <v>327</v>
      </c>
      <c r="C38" s="262">
        <v>836</v>
      </c>
      <c r="D38" s="263"/>
      <c r="E38" s="141"/>
      <c r="F38" s="138"/>
      <c r="G38" s="380">
        <v>3.3708879999999999</v>
      </c>
      <c r="H38" s="269"/>
      <c r="I38" s="381">
        <v>0.84847799999999995</v>
      </c>
      <c r="J38" s="197"/>
      <c r="K38" s="138"/>
      <c r="L38" s="194"/>
      <c r="M38" s="195"/>
      <c r="N38" s="196"/>
    </row>
    <row r="39" spans="1:14" x14ac:dyDescent="0.25">
      <c r="A39" s="224"/>
      <c r="B39" s="329" t="s">
        <v>330</v>
      </c>
      <c r="C39" s="262">
        <v>840</v>
      </c>
      <c r="D39" s="263"/>
      <c r="E39" s="141"/>
      <c r="F39" s="138"/>
      <c r="G39" s="380">
        <v>3.2154929999999999</v>
      </c>
      <c r="H39" s="269"/>
      <c r="I39" s="381">
        <v>0.80936399999999997</v>
      </c>
      <c r="J39" s="197"/>
      <c r="K39" s="138"/>
      <c r="L39" s="194"/>
      <c r="M39" s="195"/>
      <c r="N39" s="196"/>
    </row>
    <row r="40" spans="1:14" x14ac:dyDescent="0.25">
      <c r="A40" s="224"/>
      <c r="B40" s="329" t="s">
        <v>334</v>
      </c>
      <c r="C40" s="262">
        <v>849</v>
      </c>
      <c r="D40" s="263">
        <v>490</v>
      </c>
      <c r="E40" s="141"/>
      <c r="F40" s="138"/>
      <c r="G40" s="380" t="s">
        <v>2</v>
      </c>
      <c r="H40" s="269"/>
      <c r="I40" s="381" t="s">
        <v>2</v>
      </c>
      <c r="J40" s="197"/>
      <c r="K40" s="138"/>
      <c r="L40" s="194"/>
      <c r="M40" s="195"/>
      <c r="N40" s="196"/>
    </row>
    <row r="41" spans="1:14" x14ac:dyDescent="0.25">
      <c r="A41" s="224"/>
      <c r="B41" s="329" t="s">
        <v>335</v>
      </c>
      <c r="C41" s="262">
        <v>850</v>
      </c>
      <c r="D41" s="263"/>
      <c r="E41" s="141"/>
      <c r="F41" s="138"/>
      <c r="G41" s="380">
        <v>2.33691</v>
      </c>
      <c r="H41" s="269"/>
      <c r="I41" s="381">
        <v>0.58821800000000002</v>
      </c>
      <c r="J41" s="197"/>
      <c r="K41" s="138"/>
      <c r="L41" s="194"/>
      <c r="M41" s="195"/>
      <c r="N41" s="196"/>
    </row>
    <row r="42" spans="1:14" x14ac:dyDescent="0.25">
      <c r="A42" s="224"/>
      <c r="B42" s="329" t="s">
        <v>594</v>
      </c>
      <c r="C42" s="262">
        <v>859</v>
      </c>
      <c r="D42" s="263"/>
      <c r="E42" s="141"/>
      <c r="F42" s="138"/>
      <c r="G42" s="380">
        <v>4.4825999999999998E-2</v>
      </c>
      <c r="H42" s="269"/>
      <c r="I42" s="381">
        <v>1.1283E-2</v>
      </c>
      <c r="J42" s="197"/>
      <c r="K42" s="138"/>
      <c r="L42" s="194"/>
      <c r="M42" s="195"/>
      <c r="N42" s="196"/>
    </row>
    <row r="43" spans="1:14" x14ac:dyDescent="0.25">
      <c r="A43" s="224"/>
      <c r="B43" s="329" t="s">
        <v>345</v>
      </c>
      <c r="C43" s="262">
        <v>870</v>
      </c>
      <c r="D43" s="263"/>
      <c r="E43" s="141"/>
      <c r="F43" s="138"/>
      <c r="G43" s="380">
        <v>1.7780830000000001</v>
      </c>
      <c r="H43" s="269"/>
      <c r="I43" s="381">
        <v>0.44755699999999998</v>
      </c>
      <c r="J43" s="197"/>
      <c r="K43" s="138"/>
      <c r="L43" s="194"/>
      <c r="M43" s="195"/>
      <c r="N43" s="196"/>
    </row>
    <row r="44" spans="1:14" x14ac:dyDescent="0.25">
      <c r="A44" s="224"/>
      <c r="B44" s="329" t="s">
        <v>346</v>
      </c>
      <c r="C44" s="262">
        <v>871</v>
      </c>
      <c r="D44" s="263"/>
      <c r="E44" s="141"/>
      <c r="F44" s="138"/>
      <c r="G44" s="380">
        <v>0.62157799999999996</v>
      </c>
      <c r="H44" s="269"/>
      <c r="I44" s="381">
        <v>0.15645600000000001</v>
      </c>
      <c r="J44" s="197"/>
      <c r="K44" s="138"/>
      <c r="L44" s="194"/>
      <c r="M44" s="195"/>
      <c r="N44" s="196"/>
    </row>
    <row r="45" spans="1:14" x14ac:dyDescent="0.25">
      <c r="A45" s="224"/>
      <c r="B45" s="329" t="s">
        <v>348</v>
      </c>
      <c r="C45" s="262">
        <v>876</v>
      </c>
      <c r="D45" s="263"/>
      <c r="E45" s="141"/>
      <c r="F45" s="138"/>
      <c r="G45" s="380">
        <v>1.500165</v>
      </c>
      <c r="H45" s="269"/>
      <c r="I45" s="381">
        <v>0.37760300000000002</v>
      </c>
      <c r="J45" s="197"/>
      <c r="K45" s="138"/>
      <c r="L45" s="194"/>
      <c r="M45" s="195"/>
      <c r="N45" s="196"/>
    </row>
    <row r="46" spans="1:14" x14ac:dyDescent="0.25">
      <c r="A46" s="224"/>
      <c r="B46" s="329" t="s">
        <v>349</v>
      </c>
      <c r="C46" s="262">
        <v>879</v>
      </c>
      <c r="D46" s="263"/>
      <c r="E46" s="141"/>
      <c r="F46" s="138"/>
      <c r="G46" s="380">
        <v>2.0350839999999999</v>
      </c>
      <c r="H46" s="269"/>
      <c r="I46" s="381">
        <v>0.51224599999999998</v>
      </c>
      <c r="J46" s="197"/>
      <c r="K46" s="138"/>
      <c r="L46" s="194"/>
      <c r="M46" s="195"/>
      <c r="N46" s="196"/>
    </row>
    <row r="47" spans="1:14" x14ac:dyDescent="0.25">
      <c r="A47" s="224"/>
      <c r="B47" s="329" t="s">
        <v>350</v>
      </c>
      <c r="C47" s="262">
        <v>881</v>
      </c>
      <c r="D47" s="263"/>
      <c r="E47" s="141"/>
      <c r="F47" s="138"/>
      <c r="G47" s="380">
        <v>47.048979000000003</v>
      </c>
      <c r="H47" s="269"/>
      <c r="I47" s="381">
        <v>11.842585</v>
      </c>
      <c r="J47" s="197"/>
      <c r="K47" s="138"/>
      <c r="L47" s="194"/>
      <c r="M47" s="195"/>
      <c r="N47" s="196"/>
    </row>
    <row r="48" spans="1:14" x14ac:dyDescent="0.25">
      <c r="A48" s="224"/>
      <c r="B48" s="329" t="s">
        <v>351</v>
      </c>
      <c r="C48" s="262">
        <v>882</v>
      </c>
      <c r="D48" s="263">
        <v>490</v>
      </c>
      <c r="E48" s="141"/>
      <c r="F48" s="138"/>
      <c r="G48" s="380" t="s">
        <v>2</v>
      </c>
      <c r="H48" s="269"/>
      <c r="I48" s="381" t="s">
        <v>2</v>
      </c>
      <c r="J48" s="197"/>
      <c r="K48" s="138"/>
      <c r="L48" s="194"/>
      <c r="M48" s="195"/>
      <c r="N48" s="196"/>
    </row>
    <row r="49" spans="1:14" x14ac:dyDescent="0.25">
      <c r="A49" s="224"/>
      <c r="B49" s="329" t="s">
        <v>352</v>
      </c>
      <c r="C49" s="262">
        <v>883</v>
      </c>
      <c r="D49" s="263"/>
      <c r="E49" s="141"/>
      <c r="F49" s="138"/>
      <c r="G49" s="380">
        <v>3.0571109999999999</v>
      </c>
      <c r="H49" s="269"/>
      <c r="I49" s="381">
        <v>0.76949800000000002</v>
      </c>
      <c r="J49" s="197"/>
      <c r="K49" s="138"/>
      <c r="L49" s="194"/>
      <c r="M49" s="195"/>
      <c r="N49" s="196"/>
    </row>
    <row r="50" spans="1:14" x14ac:dyDescent="0.25">
      <c r="A50" s="224"/>
      <c r="B50" s="329" t="s">
        <v>353</v>
      </c>
      <c r="C50" s="262">
        <v>885</v>
      </c>
      <c r="D50" s="263"/>
      <c r="E50" s="141"/>
      <c r="F50" s="138"/>
      <c r="G50" s="380">
        <v>10.447361000000001</v>
      </c>
      <c r="H50" s="269"/>
      <c r="I50" s="381">
        <v>2.62968</v>
      </c>
      <c r="J50" s="197"/>
      <c r="K50" s="138"/>
      <c r="L50" s="194"/>
      <c r="M50" s="195"/>
      <c r="N50" s="196"/>
    </row>
    <row r="51" spans="1:14" x14ac:dyDescent="0.25">
      <c r="A51" s="224"/>
      <c r="B51" s="329" t="s">
        <v>354</v>
      </c>
      <c r="C51" s="262">
        <v>886</v>
      </c>
      <c r="D51" s="263"/>
      <c r="E51" s="141"/>
      <c r="F51" s="138"/>
      <c r="G51" s="380">
        <v>3.4426060000000001</v>
      </c>
      <c r="H51" s="269"/>
      <c r="I51" s="381">
        <v>0.86653000000000002</v>
      </c>
      <c r="J51" s="197"/>
      <c r="K51" s="138"/>
      <c r="L51" s="194"/>
      <c r="M51" s="195"/>
      <c r="N51" s="196"/>
    </row>
    <row r="52" spans="1:14" x14ac:dyDescent="0.25">
      <c r="A52" s="224"/>
      <c r="B52" s="329" t="s">
        <v>356</v>
      </c>
      <c r="C52" s="262">
        <v>889</v>
      </c>
      <c r="D52" s="263"/>
      <c r="E52" s="141"/>
      <c r="F52" s="138"/>
      <c r="G52" s="380">
        <v>4.4556659999999999</v>
      </c>
      <c r="H52" s="269"/>
      <c r="I52" s="381">
        <v>1.1215250000000001</v>
      </c>
      <c r="J52" s="197"/>
      <c r="K52" s="138"/>
      <c r="L52" s="194"/>
      <c r="M52" s="195"/>
      <c r="N52" s="196"/>
    </row>
    <row r="53" spans="1:14" x14ac:dyDescent="0.25">
      <c r="A53" s="224"/>
      <c r="B53" s="329" t="s">
        <v>357</v>
      </c>
      <c r="C53" s="262">
        <v>894</v>
      </c>
      <c r="D53" s="263"/>
      <c r="E53" s="141"/>
      <c r="F53" s="138"/>
      <c r="G53" s="380">
        <v>0.27493000000000001</v>
      </c>
      <c r="H53" s="269"/>
      <c r="I53" s="381">
        <v>6.9202E-2</v>
      </c>
      <c r="J53" s="197"/>
      <c r="K53" s="138"/>
      <c r="L53" s="194"/>
      <c r="M53" s="195"/>
      <c r="N53" s="196"/>
    </row>
    <row r="54" spans="1:14" x14ac:dyDescent="0.25">
      <c r="A54" s="224"/>
      <c r="B54" s="329" t="s">
        <v>358</v>
      </c>
      <c r="C54" s="262">
        <v>895</v>
      </c>
      <c r="D54" s="263"/>
      <c r="F54" s="138"/>
      <c r="G54" s="380">
        <v>1.2581070000000001</v>
      </c>
      <c r="H54" s="269"/>
      <c r="I54" s="381">
        <v>0.31667499999999998</v>
      </c>
      <c r="J54" s="197"/>
      <c r="K54" s="138"/>
      <c r="L54" s="194"/>
      <c r="M54" s="195"/>
      <c r="N54" s="196"/>
    </row>
    <row r="55" spans="1:14" x14ac:dyDescent="0.25">
      <c r="A55" s="224"/>
      <c r="B55" s="329" t="s">
        <v>359</v>
      </c>
      <c r="C55" s="262">
        <v>896</v>
      </c>
      <c r="D55" s="263"/>
      <c r="F55" s="138"/>
      <c r="G55" s="380">
        <v>1.604759</v>
      </c>
      <c r="H55" s="269"/>
      <c r="I55" s="381">
        <v>0.40393000000000001</v>
      </c>
      <c r="J55" s="197"/>
      <c r="K55" s="138"/>
      <c r="L55" s="194"/>
      <c r="M55" s="195"/>
      <c r="N55" s="196"/>
    </row>
    <row r="56" spans="1:14" x14ac:dyDescent="0.25">
      <c r="A56" s="224"/>
      <c r="B56" s="329" t="s">
        <v>361</v>
      </c>
      <c r="C56" s="262">
        <v>955</v>
      </c>
      <c r="D56" s="263"/>
      <c r="F56" s="138"/>
      <c r="G56" s="380">
        <v>0.84869899999999998</v>
      </c>
      <c r="H56" s="269"/>
      <c r="I56" s="381">
        <v>0.21362400000000001</v>
      </c>
      <c r="J56" s="197"/>
      <c r="K56" s="138"/>
      <c r="L56" s="194" t="s">
        <v>136</v>
      </c>
      <c r="M56" s="195"/>
      <c r="N56" s="196" t="s">
        <v>136</v>
      </c>
    </row>
    <row r="57" spans="1:14" x14ac:dyDescent="0.25">
      <c r="B57" s="316" t="str">
        <f>VLOOKUP(C57,[1]Tabelle1!$A$1:$B$65536,2,FALSE)</f>
        <v>GA Ausg-TU</v>
      </c>
      <c r="C57" s="317">
        <v>993</v>
      </c>
      <c r="D57" s="318"/>
      <c r="E57" s="141"/>
      <c r="F57" s="138"/>
      <c r="G57" s="318" t="s">
        <v>136</v>
      </c>
      <c r="H57" s="269"/>
      <c r="I57" s="318" t="s">
        <v>136</v>
      </c>
      <c r="J57" s="197"/>
      <c r="K57" s="138"/>
      <c r="L57" s="319">
        <v>100</v>
      </c>
      <c r="M57" s="195"/>
      <c r="N57" s="320">
        <v>96.687048000000004</v>
      </c>
    </row>
    <row r="58" spans="1:14" x14ac:dyDescent="0.25">
      <c r="E58" s="141"/>
      <c r="F58" s="138"/>
      <c r="K58" s="138"/>
      <c r="L58" s="70" t="s">
        <v>136</v>
      </c>
      <c r="N58" s="70" t="s">
        <v>136</v>
      </c>
    </row>
    <row r="59" spans="1:14" x14ac:dyDescent="0.25">
      <c r="E59" s="141"/>
      <c r="F59" s="138"/>
      <c r="K59" s="138"/>
      <c r="L59" s="70" t="s">
        <v>136</v>
      </c>
      <c r="N59" s="70" t="s">
        <v>136</v>
      </c>
    </row>
    <row r="60" spans="1:14" x14ac:dyDescent="0.25">
      <c r="E60" s="141"/>
      <c r="F60" s="138"/>
      <c r="G60" s="70" t="s">
        <v>2</v>
      </c>
      <c r="I60" s="70" t="s">
        <v>136</v>
      </c>
      <c r="K60" s="138"/>
      <c r="L60" s="70" t="s">
        <v>136</v>
      </c>
      <c r="N60" s="70" t="s">
        <v>136</v>
      </c>
    </row>
    <row r="61" spans="1:14" x14ac:dyDescent="0.25">
      <c r="E61" s="141"/>
      <c r="F61" s="138"/>
      <c r="I61" s="70" t="s">
        <v>136</v>
      </c>
      <c r="K61" s="138"/>
      <c r="L61" s="70" t="s">
        <v>2</v>
      </c>
      <c r="N61" s="70" t="s">
        <v>136</v>
      </c>
    </row>
    <row r="62" spans="1:14" x14ac:dyDescent="0.25">
      <c r="E62" s="141"/>
      <c r="F62" s="138"/>
      <c r="I62" s="70" t="s">
        <v>136</v>
      </c>
      <c r="K62" s="138"/>
      <c r="L62" s="70" t="s">
        <v>2</v>
      </c>
      <c r="N62" s="70" t="s">
        <v>136</v>
      </c>
    </row>
    <row r="63" spans="1:14" x14ac:dyDescent="0.25">
      <c r="F63" s="126"/>
      <c r="I63" s="70" t="s">
        <v>136</v>
      </c>
      <c r="K63" s="126"/>
      <c r="L63" s="70" t="s">
        <v>2</v>
      </c>
      <c r="N63" s="70" t="s">
        <v>136</v>
      </c>
    </row>
    <row r="64" spans="1:14" x14ac:dyDescent="0.25">
      <c r="E64" s="141"/>
      <c r="F64" s="138"/>
      <c r="I64" s="70" t="s">
        <v>136</v>
      </c>
      <c r="K64" s="138"/>
      <c r="L64" s="70" t="s">
        <v>2</v>
      </c>
      <c r="N64" s="70" t="s">
        <v>2</v>
      </c>
    </row>
    <row r="65" spans="5:14" x14ac:dyDescent="0.25">
      <c r="E65" s="141"/>
      <c r="F65" s="138"/>
      <c r="I65" s="70" t="s">
        <v>136</v>
      </c>
      <c r="K65" s="138"/>
      <c r="L65" s="70" t="s">
        <v>2</v>
      </c>
      <c r="N65" s="70" t="s">
        <v>2</v>
      </c>
    </row>
    <row r="66" spans="5:14" x14ac:dyDescent="0.25">
      <c r="E66" s="141"/>
      <c r="F66" s="138"/>
      <c r="I66" s="70" t="s">
        <v>136</v>
      </c>
      <c r="K66" s="138"/>
      <c r="L66" s="70" t="s">
        <v>2</v>
      </c>
      <c r="N66" s="70" t="s">
        <v>2</v>
      </c>
    </row>
    <row r="67" spans="5:14" x14ac:dyDescent="0.25">
      <c r="E67" s="141"/>
      <c r="F67" s="138"/>
      <c r="I67" s="70" t="s">
        <v>136</v>
      </c>
      <c r="K67" s="138"/>
      <c r="L67" s="70" t="s">
        <v>2</v>
      </c>
      <c r="N67" s="70" t="s">
        <v>2</v>
      </c>
    </row>
    <row r="68" spans="5:14" x14ac:dyDescent="0.25">
      <c r="E68" s="141"/>
      <c r="F68" s="138"/>
      <c r="K68" s="138"/>
      <c r="L68" s="70" t="s">
        <v>2</v>
      </c>
      <c r="N68" s="70" t="s">
        <v>2</v>
      </c>
    </row>
    <row r="69" spans="5:14" x14ac:dyDescent="0.25">
      <c r="E69" s="141"/>
      <c r="F69" s="138"/>
      <c r="K69" s="138"/>
      <c r="L69" s="70" t="s">
        <v>2</v>
      </c>
      <c r="N69" s="70" t="s">
        <v>2</v>
      </c>
    </row>
    <row r="70" spans="5:14" x14ac:dyDescent="0.25">
      <c r="E70" s="141"/>
      <c r="F70" s="138"/>
      <c r="K70" s="138"/>
      <c r="L70" s="70" t="s">
        <v>2</v>
      </c>
      <c r="N70" s="70" t="s">
        <v>2</v>
      </c>
    </row>
    <row r="71" spans="5:14" x14ac:dyDescent="0.25">
      <c r="E71" s="141"/>
      <c r="F71" s="138"/>
      <c r="K71" s="138"/>
      <c r="L71" s="70" t="s">
        <v>2</v>
      </c>
      <c r="N71" s="70" t="s">
        <v>2</v>
      </c>
    </row>
    <row r="72" spans="5:14" x14ac:dyDescent="0.25">
      <c r="E72" s="141"/>
      <c r="F72" s="138"/>
      <c r="K72" s="138"/>
      <c r="L72" s="70" t="s">
        <v>2</v>
      </c>
      <c r="N72" s="70" t="s">
        <v>2</v>
      </c>
    </row>
    <row r="73" spans="5:14" x14ac:dyDescent="0.25">
      <c r="E73" s="141"/>
      <c r="F73" s="138"/>
      <c r="K73" s="138"/>
      <c r="L73" s="70" t="s">
        <v>2</v>
      </c>
      <c r="N73" s="70" t="s">
        <v>2</v>
      </c>
    </row>
    <row r="74" spans="5:14" x14ac:dyDescent="0.25">
      <c r="E74" s="141"/>
      <c r="F74" s="138"/>
      <c r="K74" s="138"/>
    </row>
    <row r="75" spans="5:14" x14ac:dyDescent="0.25">
      <c r="E75" s="141"/>
      <c r="F75" s="138"/>
      <c r="K75" s="138"/>
    </row>
    <row r="76" spans="5:14" x14ac:dyDescent="0.25">
      <c r="E76" s="141"/>
      <c r="F76" s="138"/>
      <c r="K76" s="138"/>
    </row>
    <row r="77" spans="5:14" x14ac:dyDescent="0.25">
      <c r="F77" s="126"/>
      <c r="K77" s="126"/>
    </row>
    <row r="78" spans="5:14" x14ac:dyDescent="0.25">
      <c r="E78" s="141"/>
      <c r="F78" s="138"/>
      <c r="K78" s="138"/>
    </row>
    <row r="79" spans="5:14" x14ac:dyDescent="0.25">
      <c r="F79" s="126"/>
      <c r="K79" s="126"/>
    </row>
    <row r="80" spans="5:14" x14ac:dyDescent="0.25">
      <c r="E80" s="141"/>
      <c r="F80" s="138"/>
      <c r="K80" s="138"/>
    </row>
    <row r="81" spans="5:11" x14ac:dyDescent="0.25">
      <c r="E81" s="141"/>
      <c r="F81" s="138"/>
      <c r="K81" s="138"/>
    </row>
    <row r="82" spans="5:11" x14ac:dyDescent="0.25">
      <c r="E82" s="141"/>
      <c r="F82" s="138"/>
      <c r="K82" s="138"/>
    </row>
    <row r="83" spans="5:11" x14ac:dyDescent="0.25">
      <c r="E83" s="141"/>
      <c r="F83" s="138"/>
      <c r="K83" s="138"/>
    </row>
    <row r="84" spans="5:11" x14ac:dyDescent="0.25">
      <c r="E84" s="267"/>
      <c r="F84" s="138"/>
      <c r="K84" s="138"/>
    </row>
    <row r="85" spans="5:11" x14ac:dyDescent="0.25">
      <c r="E85" s="141"/>
      <c r="F85" s="138"/>
      <c r="K85" s="138"/>
    </row>
    <row r="86" spans="5:11" x14ac:dyDescent="0.25">
      <c r="E86" s="141"/>
      <c r="F86" s="138"/>
      <c r="K86" s="138"/>
    </row>
    <row r="87" spans="5:11" x14ac:dyDescent="0.25">
      <c r="E87" s="141"/>
      <c r="F87" s="138"/>
      <c r="K87" s="138"/>
    </row>
    <row r="88" spans="5:11" x14ac:dyDescent="0.25">
      <c r="E88" s="141"/>
      <c r="F88" s="138"/>
      <c r="K88" s="138"/>
    </row>
    <row r="89" spans="5:11" x14ac:dyDescent="0.25">
      <c r="E89" s="141"/>
      <c r="F89" s="138"/>
      <c r="K89" s="138"/>
    </row>
    <row r="90" spans="5:11" x14ac:dyDescent="0.25">
      <c r="F90" s="126"/>
      <c r="K90" s="126"/>
    </row>
    <row r="91" spans="5:11" x14ac:dyDescent="0.25">
      <c r="E91" s="141"/>
      <c r="F91" s="138"/>
      <c r="K91" s="138"/>
    </row>
    <row r="92" spans="5:11" x14ac:dyDescent="0.25">
      <c r="F92" s="126"/>
      <c r="K92" s="126"/>
    </row>
    <row r="93" spans="5:11" x14ac:dyDescent="0.25">
      <c r="F93" s="126"/>
      <c r="K93" s="126"/>
    </row>
    <row r="94" spans="5:11" x14ac:dyDescent="0.25">
      <c r="F94" s="126"/>
      <c r="K94" s="126"/>
    </row>
    <row r="95" spans="5:11" x14ac:dyDescent="0.25">
      <c r="E95" s="141"/>
      <c r="F95" s="138"/>
      <c r="K95" s="138"/>
    </row>
    <row r="96" spans="5:11" x14ac:dyDescent="0.25">
      <c r="F96" s="126"/>
      <c r="K96" s="126"/>
    </row>
    <row r="97" spans="5:11" x14ac:dyDescent="0.25">
      <c r="E97" s="141"/>
      <c r="F97" s="138"/>
      <c r="K97" s="138"/>
    </row>
    <row r="98" spans="5:11" x14ac:dyDescent="0.25">
      <c r="E98" s="141"/>
      <c r="F98" s="138"/>
      <c r="K98" s="138"/>
    </row>
    <row r="99" spans="5:11" x14ac:dyDescent="0.25">
      <c r="E99" s="141"/>
      <c r="F99" s="138"/>
      <c r="K99" s="138"/>
    </row>
    <row r="100" spans="5:11" x14ac:dyDescent="0.25">
      <c r="E100" s="141"/>
      <c r="F100" s="138"/>
      <c r="K100" s="138"/>
    </row>
    <row r="101" spans="5:11" x14ac:dyDescent="0.25">
      <c r="E101" s="141"/>
      <c r="F101" s="138"/>
      <c r="K101" s="138"/>
    </row>
    <row r="102" spans="5:11" x14ac:dyDescent="0.25">
      <c r="F102" s="126"/>
      <c r="K102" s="126"/>
    </row>
    <row r="103" spans="5:11" x14ac:dyDescent="0.25">
      <c r="F103" s="126"/>
      <c r="K103" s="126"/>
    </row>
    <row r="104" spans="5:11" x14ac:dyDescent="0.25">
      <c r="F104" s="126"/>
      <c r="K104" s="126"/>
    </row>
    <row r="105" spans="5:11" x14ac:dyDescent="0.25">
      <c r="E105" s="141"/>
      <c r="F105" s="138"/>
      <c r="K105" s="138"/>
    </row>
    <row r="106" spans="5:11" x14ac:dyDescent="0.25">
      <c r="E106" s="141"/>
      <c r="F106" s="138"/>
      <c r="K106" s="138"/>
    </row>
    <row r="107" spans="5:11" x14ac:dyDescent="0.25">
      <c r="F107" s="126"/>
      <c r="K107" s="126"/>
    </row>
    <row r="108" spans="5:11" x14ac:dyDescent="0.25">
      <c r="E108" s="141"/>
      <c r="F108" s="138"/>
      <c r="K108" s="138"/>
    </row>
    <row r="109" spans="5:11" x14ac:dyDescent="0.25">
      <c r="F109" s="126"/>
      <c r="K109" s="126"/>
    </row>
    <row r="110" spans="5:11" x14ac:dyDescent="0.25">
      <c r="F110" s="126"/>
      <c r="K110" s="126"/>
    </row>
    <row r="111" spans="5:11" x14ac:dyDescent="0.25">
      <c r="F111" s="126"/>
      <c r="K111" s="126"/>
    </row>
    <row r="112" spans="5:11" x14ac:dyDescent="0.25">
      <c r="E112" s="141"/>
      <c r="F112" s="138"/>
      <c r="K112" s="138"/>
    </row>
    <row r="113" spans="5:11" x14ac:dyDescent="0.25">
      <c r="E113" s="141"/>
      <c r="F113" s="138"/>
      <c r="K113" s="138"/>
    </row>
    <row r="114" spans="5:11" x14ac:dyDescent="0.25">
      <c r="E114" s="141"/>
      <c r="F114" s="138"/>
      <c r="K114" s="138"/>
    </row>
    <row r="115" spans="5:11" x14ac:dyDescent="0.25">
      <c r="E115" s="141"/>
      <c r="F115" s="138"/>
      <c r="K115" s="138"/>
    </row>
    <row r="116" spans="5:11" x14ac:dyDescent="0.25">
      <c r="E116" s="141"/>
      <c r="F116" s="138"/>
      <c r="K116" s="138"/>
    </row>
    <row r="117" spans="5:11" x14ac:dyDescent="0.25">
      <c r="F117" s="126"/>
      <c r="K117" s="126"/>
    </row>
    <row r="118" spans="5:11" x14ac:dyDescent="0.25">
      <c r="E118" s="141"/>
      <c r="F118" s="138"/>
      <c r="K118" s="138"/>
    </row>
    <row r="119" spans="5:11" x14ac:dyDescent="0.25">
      <c r="F119" s="126"/>
      <c r="K119" s="126"/>
    </row>
    <row r="120" spans="5:11" x14ac:dyDescent="0.25">
      <c r="E120" s="141"/>
      <c r="F120" s="138"/>
      <c r="K120" s="138"/>
    </row>
    <row r="121" spans="5:11" x14ac:dyDescent="0.25">
      <c r="E121" s="141"/>
      <c r="F121" s="138"/>
      <c r="K121" s="138"/>
    </row>
    <row r="122" spans="5:11" x14ac:dyDescent="0.25">
      <c r="E122" s="141"/>
      <c r="F122" s="138"/>
      <c r="K122" s="138"/>
    </row>
    <row r="123" spans="5:11" x14ac:dyDescent="0.25">
      <c r="E123" s="141"/>
      <c r="F123" s="138"/>
      <c r="K123" s="138"/>
    </row>
    <row r="124" spans="5:11" x14ac:dyDescent="0.25">
      <c r="F124" s="126"/>
      <c r="K124" s="126"/>
    </row>
    <row r="125" spans="5:11" x14ac:dyDescent="0.25">
      <c r="F125" s="126"/>
      <c r="K125" s="126"/>
    </row>
    <row r="126" spans="5:11" x14ac:dyDescent="0.25">
      <c r="E126" s="141"/>
      <c r="F126" s="138"/>
      <c r="K126" s="138"/>
    </row>
    <row r="127" spans="5:11" x14ac:dyDescent="0.25">
      <c r="E127" s="141"/>
      <c r="F127" s="138"/>
      <c r="K127" s="138"/>
    </row>
    <row r="128" spans="5:11" x14ac:dyDescent="0.25">
      <c r="E128" s="321"/>
      <c r="F128" s="138"/>
      <c r="K128" s="138"/>
    </row>
    <row r="129" spans="5:11" x14ac:dyDescent="0.25">
      <c r="E129" s="141"/>
      <c r="F129" s="138"/>
      <c r="K129" s="138"/>
    </row>
    <row r="130" spans="5:11" x14ac:dyDescent="0.25">
      <c r="E130" s="141"/>
      <c r="F130" s="138"/>
      <c r="K130" s="138"/>
    </row>
    <row r="131" spans="5:11" x14ac:dyDescent="0.25">
      <c r="E131" s="141"/>
      <c r="F131" s="138"/>
      <c r="K131" s="138"/>
    </row>
    <row r="132" spans="5:11" x14ac:dyDescent="0.25">
      <c r="E132" s="141"/>
      <c r="F132" s="138"/>
      <c r="K132" s="138"/>
    </row>
    <row r="133" spans="5:11" x14ac:dyDescent="0.25">
      <c r="E133" s="141"/>
      <c r="F133" s="138"/>
      <c r="K133" s="138"/>
    </row>
    <row r="134" spans="5:11" x14ac:dyDescent="0.25">
      <c r="E134" s="141"/>
      <c r="F134" s="138"/>
      <c r="K134" s="138"/>
    </row>
    <row r="135" spans="5:11" x14ac:dyDescent="0.25">
      <c r="E135" s="141"/>
      <c r="F135" s="138"/>
      <c r="K135" s="138"/>
    </row>
    <row r="136" spans="5:11" x14ac:dyDescent="0.25">
      <c r="E136" s="141"/>
      <c r="F136" s="138"/>
      <c r="K136" s="138"/>
    </row>
    <row r="137" spans="5:11" x14ac:dyDescent="0.25">
      <c r="E137" s="141"/>
      <c r="F137" s="138"/>
      <c r="K137" s="138"/>
    </row>
    <row r="138" spans="5:11" x14ac:dyDescent="0.25">
      <c r="F138" s="126"/>
      <c r="K138" s="126"/>
    </row>
    <row r="139" spans="5:11" x14ac:dyDescent="0.25">
      <c r="F139" s="126"/>
      <c r="K139" s="126"/>
    </row>
    <row r="140" spans="5:11" x14ac:dyDescent="0.25">
      <c r="F140" s="126"/>
      <c r="K140" s="126"/>
    </row>
    <row r="141" spans="5:11" x14ac:dyDescent="0.25">
      <c r="F141" s="126"/>
      <c r="K141" s="126"/>
    </row>
  </sheetData>
  <mergeCells count="10">
    <mergeCell ref="C12:D12"/>
    <mergeCell ref="B7:D7"/>
    <mergeCell ref="B8:D8"/>
    <mergeCell ref="L2:N2"/>
    <mergeCell ref="B5:D5"/>
    <mergeCell ref="G5:I5"/>
    <mergeCell ref="L5:N5"/>
    <mergeCell ref="B10:D10"/>
    <mergeCell ref="G10:H10"/>
    <mergeCell ref="L10:M10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4" orientation="portrait" r:id="rId1"/>
  <headerFooter>
    <oddFooter>&amp;RI.XV-&amp;P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4"/>
  <sheetViews>
    <sheetView topLeftCell="A22" workbookViewId="0">
      <selection activeCell="A31" sqref="A31:XFD31"/>
    </sheetView>
  </sheetViews>
  <sheetFormatPr baseColWidth="10" defaultRowHeight="15" x14ac:dyDescent="0.25"/>
  <cols>
    <col min="1" max="1" width="37.85546875" bestFit="1" customWidth="1"/>
    <col min="2" max="2" width="32" bestFit="1" customWidth="1"/>
    <col min="3" max="3" width="19.28515625" bestFit="1" customWidth="1"/>
    <col min="4" max="4" width="15.28515625" bestFit="1" customWidth="1"/>
    <col min="5" max="5" width="12.140625" bestFit="1" customWidth="1"/>
    <col min="6" max="6" width="13.5703125" bestFit="1" customWidth="1"/>
    <col min="7" max="7" width="15.42578125" bestFit="1" customWidth="1"/>
    <col min="8" max="8" width="12.140625" bestFit="1" customWidth="1"/>
    <col min="9" max="9" width="15.28515625" bestFit="1" customWidth="1"/>
    <col min="10" max="10" width="17" bestFit="1" customWidth="1"/>
    <col min="11" max="11" width="18.7109375" bestFit="1" customWidth="1"/>
    <col min="12" max="12" width="14" bestFit="1" customWidth="1"/>
  </cols>
  <sheetData>
    <row r="1" spans="1:12" x14ac:dyDescent="0.25">
      <c r="A1" t="s">
        <v>665</v>
      </c>
    </row>
    <row r="2" spans="1:12" x14ac:dyDescent="0.25">
      <c r="A2" t="s">
        <v>472</v>
      </c>
    </row>
    <row r="3" spans="1:12" x14ac:dyDescent="0.25">
      <c r="A3" t="s">
        <v>473</v>
      </c>
    </row>
    <row r="4" spans="1:12" x14ac:dyDescent="0.25">
      <c r="A4" s="330">
        <v>41985.407638888886</v>
      </c>
    </row>
    <row r="5" spans="1:12" x14ac:dyDescent="0.25">
      <c r="A5" t="s">
        <v>474</v>
      </c>
    </row>
    <row r="6" spans="1:12" x14ac:dyDescent="0.25">
      <c r="A6" t="s">
        <v>475</v>
      </c>
      <c r="B6" t="s">
        <v>476</v>
      </c>
      <c r="C6" t="s">
        <v>667</v>
      </c>
    </row>
    <row r="8" spans="1:12" x14ac:dyDescent="0.25">
      <c r="A8" t="s">
        <v>405</v>
      </c>
      <c r="C8" t="s">
        <v>477</v>
      </c>
      <c r="D8" t="s">
        <v>478</v>
      </c>
      <c r="E8" t="s">
        <v>479</v>
      </c>
      <c r="F8" t="s">
        <v>480</v>
      </c>
      <c r="G8" t="s">
        <v>481</v>
      </c>
      <c r="H8" t="s">
        <v>482</v>
      </c>
      <c r="I8" t="s">
        <v>483</v>
      </c>
      <c r="J8" t="s">
        <v>484</v>
      </c>
      <c r="K8" t="s">
        <v>485</v>
      </c>
      <c r="L8" t="s">
        <v>486</v>
      </c>
    </row>
    <row r="9" spans="1:12" x14ac:dyDescent="0.25">
      <c r="A9">
        <v>0</v>
      </c>
      <c r="B9" t="s">
        <v>487</v>
      </c>
      <c r="C9">
        <v>117856329</v>
      </c>
      <c r="D9">
        <v>124503048</v>
      </c>
      <c r="E9">
        <v>561410</v>
      </c>
      <c r="F9">
        <v>75107074</v>
      </c>
      <c r="G9">
        <v>1624032030</v>
      </c>
      <c r="H9">
        <v>0</v>
      </c>
      <c r="I9">
        <v>5034477600</v>
      </c>
      <c r="J9">
        <v>103745631226.05</v>
      </c>
      <c r="K9">
        <v>1210130252.6300001</v>
      </c>
      <c r="L9">
        <v>2583031820.46</v>
      </c>
    </row>
    <row r="10" spans="1:12" x14ac:dyDescent="0.25">
      <c r="A10">
        <v>8</v>
      </c>
      <c r="B10" t="s">
        <v>488</v>
      </c>
      <c r="C10">
        <v>261206473</v>
      </c>
      <c r="D10">
        <v>261253462</v>
      </c>
      <c r="E10">
        <v>0</v>
      </c>
      <c r="F10">
        <v>477187136</v>
      </c>
      <c r="G10">
        <v>477187136</v>
      </c>
      <c r="H10">
        <v>0</v>
      </c>
      <c r="I10">
        <v>0</v>
      </c>
      <c r="J10">
        <v>219005964693.35999</v>
      </c>
      <c r="K10">
        <v>1038448806.8200001</v>
      </c>
      <c r="L10">
        <v>1032246139.78</v>
      </c>
    </row>
    <row r="11" spans="1:12" x14ac:dyDescent="0.25">
      <c r="A11">
        <v>9</v>
      </c>
      <c r="B11" t="s">
        <v>489</v>
      </c>
      <c r="C11">
        <v>136841543</v>
      </c>
      <c r="D11">
        <v>138209399</v>
      </c>
      <c r="E11">
        <v>0</v>
      </c>
      <c r="F11">
        <v>4457436</v>
      </c>
      <c r="G11">
        <v>4457436</v>
      </c>
      <c r="H11">
        <v>0</v>
      </c>
      <c r="I11">
        <v>0</v>
      </c>
      <c r="J11">
        <v>23317299623.119999</v>
      </c>
      <c r="K11">
        <v>111640492.88</v>
      </c>
      <c r="L11">
        <v>111693622.84</v>
      </c>
    </row>
    <row r="12" spans="1:12" x14ac:dyDescent="0.25">
      <c r="A12">
        <v>11</v>
      </c>
      <c r="B12" t="s">
        <v>490</v>
      </c>
      <c r="C12">
        <v>587770791</v>
      </c>
      <c r="D12">
        <v>588494956</v>
      </c>
      <c r="E12">
        <v>0</v>
      </c>
      <c r="F12">
        <v>223159</v>
      </c>
      <c r="G12">
        <v>223159</v>
      </c>
      <c r="H12">
        <v>0</v>
      </c>
      <c r="I12">
        <v>0</v>
      </c>
      <c r="J12">
        <v>120592920593.92999</v>
      </c>
      <c r="K12">
        <v>401468458.94</v>
      </c>
      <c r="L12">
        <v>383180471.63</v>
      </c>
    </row>
    <row r="13" spans="1:12" x14ac:dyDescent="0.25">
      <c r="A13">
        <v>13</v>
      </c>
      <c r="B13" t="s">
        <v>63</v>
      </c>
      <c r="C13">
        <v>13222198</v>
      </c>
      <c r="D13">
        <v>13434261</v>
      </c>
      <c r="E13">
        <v>0</v>
      </c>
      <c r="F13">
        <v>3270420</v>
      </c>
      <c r="G13">
        <v>3270420</v>
      </c>
      <c r="H13">
        <v>0</v>
      </c>
      <c r="I13">
        <v>0</v>
      </c>
      <c r="J13">
        <v>217081403.72999999</v>
      </c>
      <c r="K13">
        <v>2467699.85</v>
      </c>
      <c r="L13">
        <v>2246089.9900000002</v>
      </c>
    </row>
    <row r="14" spans="1:12" x14ac:dyDescent="0.25">
      <c r="A14">
        <v>15</v>
      </c>
      <c r="B14" t="s">
        <v>48</v>
      </c>
      <c r="C14">
        <v>21996694</v>
      </c>
      <c r="D14">
        <v>21996694</v>
      </c>
      <c r="E14">
        <v>0</v>
      </c>
      <c r="F14">
        <v>5447084</v>
      </c>
      <c r="G14">
        <v>5447084</v>
      </c>
      <c r="H14">
        <v>0</v>
      </c>
      <c r="I14">
        <v>0</v>
      </c>
      <c r="J14">
        <v>436376616</v>
      </c>
      <c r="K14">
        <v>5300618.9000000004</v>
      </c>
      <c r="L14">
        <v>5400705.9699999997</v>
      </c>
    </row>
    <row r="15" spans="1:12" x14ac:dyDescent="0.25">
      <c r="A15">
        <v>18</v>
      </c>
      <c r="B15" t="s">
        <v>491</v>
      </c>
      <c r="C15">
        <v>5431</v>
      </c>
      <c r="D15">
        <v>5431</v>
      </c>
      <c r="E15">
        <v>0</v>
      </c>
      <c r="F15">
        <v>0</v>
      </c>
      <c r="G15">
        <v>0</v>
      </c>
      <c r="H15">
        <v>0</v>
      </c>
      <c r="I15">
        <v>0</v>
      </c>
      <c r="J15">
        <v>3182912194.4699998</v>
      </c>
      <c r="K15">
        <v>22861069.82</v>
      </c>
      <c r="L15">
        <v>22861069.530000001</v>
      </c>
    </row>
    <row r="16" spans="1:12" x14ac:dyDescent="0.25">
      <c r="A16">
        <v>21</v>
      </c>
      <c r="B16" t="s">
        <v>492</v>
      </c>
      <c r="C16">
        <v>531013</v>
      </c>
      <c r="D16">
        <v>925250</v>
      </c>
      <c r="E16">
        <v>0</v>
      </c>
      <c r="F16">
        <v>211100</v>
      </c>
      <c r="G16">
        <v>211100</v>
      </c>
      <c r="H16">
        <v>0</v>
      </c>
      <c r="I16">
        <v>0</v>
      </c>
      <c r="J16">
        <v>28621169</v>
      </c>
      <c r="K16">
        <v>326387</v>
      </c>
      <c r="L16">
        <v>271954.74</v>
      </c>
    </row>
    <row r="17" spans="1:12" x14ac:dyDescent="0.25">
      <c r="A17">
        <v>22</v>
      </c>
      <c r="B17" t="s">
        <v>71</v>
      </c>
      <c r="C17">
        <v>112043818</v>
      </c>
      <c r="D17">
        <v>112043818</v>
      </c>
      <c r="E17">
        <v>0</v>
      </c>
      <c r="F17">
        <v>11370</v>
      </c>
      <c r="G17">
        <v>11370</v>
      </c>
      <c r="H17">
        <v>0</v>
      </c>
      <c r="I17">
        <v>0</v>
      </c>
      <c r="J17">
        <v>102300695984.3</v>
      </c>
      <c r="K17">
        <v>98762</v>
      </c>
      <c r="L17">
        <v>4340853.49</v>
      </c>
    </row>
    <row r="18" spans="1:12" x14ac:dyDescent="0.25">
      <c r="A18">
        <v>24</v>
      </c>
      <c r="B18" t="s">
        <v>31</v>
      </c>
      <c r="C18">
        <v>1891</v>
      </c>
      <c r="D18">
        <v>1891</v>
      </c>
      <c r="E18">
        <v>0</v>
      </c>
      <c r="F18">
        <v>0</v>
      </c>
      <c r="G18">
        <v>0</v>
      </c>
      <c r="H18">
        <v>0</v>
      </c>
      <c r="I18">
        <v>0</v>
      </c>
      <c r="J18">
        <v>633373235.79999995</v>
      </c>
      <c r="K18">
        <v>10383167.800000001</v>
      </c>
      <c r="L18">
        <v>10383167.82</v>
      </c>
    </row>
    <row r="19" spans="1:12" x14ac:dyDescent="0.25">
      <c r="A19">
        <v>25</v>
      </c>
      <c r="B19" t="s">
        <v>493</v>
      </c>
      <c r="C19">
        <v>10160802</v>
      </c>
      <c r="D19">
        <v>10160802</v>
      </c>
      <c r="E19">
        <v>0</v>
      </c>
      <c r="F19">
        <v>91539</v>
      </c>
      <c r="G19">
        <v>91539</v>
      </c>
      <c r="H19">
        <v>0</v>
      </c>
      <c r="I19">
        <v>0</v>
      </c>
      <c r="J19">
        <v>500932237.5</v>
      </c>
      <c r="K19">
        <v>2419962.5</v>
      </c>
      <c r="L19">
        <v>2413792.39</v>
      </c>
    </row>
    <row r="20" spans="1:12" x14ac:dyDescent="0.25">
      <c r="A20">
        <v>27</v>
      </c>
      <c r="B20" t="s">
        <v>494</v>
      </c>
      <c r="C20">
        <v>5014688</v>
      </c>
      <c r="D20">
        <v>5014688</v>
      </c>
      <c r="E20">
        <v>0</v>
      </c>
      <c r="F20">
        <v>99790</v>
      </c>
      <c r="G20">
        <v>99790</v>
      </c>
      <c r="H20">
        <v>0</v>
      </c>
      <c r="I20">
        <v>0</v>
      </c>
      <c r="J20">
        <v>1030415705.34</v>
      </c>
      <c r="K20">
        <v>7340856.3200000003</v>
      </c>
      <c r="L20">
        <v>5853015.1600000001</v>
      </c>
    </row>
    <row r="21" spans="1:12" x14ac:dyDescent="0.25">
      <c r="A21">
        <v>28</v>
      </c>
      <c r="B21" t="s">
        <v>495</v>
      </c>
      <c r="C21">
        <v>3200</v>
      </c>
      <c r="D21">
        <v>3200</v>
      </c>
      <c r="E21">
        <v>0</v>
      </c>
      <c r="F21">
        <v>0</v>
      </c>
      <c r="G21">
        <v>0</v>
      </c>
      <c r="H21">
        <v>0</v>
      </c>
      <c r="I21">
        <v>0</v>
      </c>
      <c r="J21">
        <v>1920799735.1199999</v>
      </c>
      <c r="K21">
        <v>13797219.5</v>
      </c>
      <c r="L21">
        <v>13797219.380000001</v>
      </c>
    </row>
    <row r="22" spans="1:12" x14ac:dyDescent="0.25">
      <c r="A22">
        <v>29</v>
      </c>
      <c r="B22" t="s">
        <v>496</v>
      </c>
      <c r="C22">
        <v>11458422</v>
      </c>
      <c r="D22">
        <v>11458422</v>
      </c>
      <c r="E22">
        <v>0</v>
      </c>
      <c r="F22">
        <v>606253</v>
      </c>
      <c r="G22">
        <v>606253</v>
      </c>
      <c r="H22">
        <v>0</v>
      </c>
      <c r="I22">
        <v>0</v>
      </c>
      <c r="J22">
        <v>9912149048.8799992</v>
      </c>
      <c r="K22">
        <v>60861105.240000002</v>
      </c>
      <c r="L22">
        <v>58179502.18</v>
      </c>
    </row>
    <row r="23" spans="1:12" x14ac:dyDescent="0.25">
      <c r="A23">
        <v>31</v>
      </c>
      <c r="B23" t="s">
        <v>497</v>
      </c>
      <c r="C23">
        <v>7265216</v>
      </c>
      <c r="D23">
        <v>7265216</v>
      </c>
      <c r="E23">
        <v>0</v>
      </c>
      <c r="F23">
        <v>0</v>
      </c>
      <c r="G23">
        <v>0</v>
      </c>
      <c r="H23">
        <v>0</v>
      </c>
      <c r="I23">
        <v>0</v>
      </c>
      <c r="J23">
        <v>1639677441</v>
      </c>
      <c r="K23">
        <v>16022254</v>
      </c>
      <c r="L23">
        <v>8692582.3499999996</v>
      </c>
    </row>
    <row r="24" spans="1:12" x14ac:dyDescent="0.25">
      <c r="A24">
        <v>34</v>
      </c>
      <c r="B24" t="s">
        <v>36</v>
      </c>
      <c r="C24">
        <v>627</v>
      </c>
      <c r="D24">
        <v>627</v>
      </c>
      <c r="E24">
        <v>0</v>
      </c>
      <c r="F24">
        <v>0</v>
      </c>
      <c r="G24">
        <v>0</v>
      </c>
      <c r="H24">
        <v>0</v>
      </c>
      <c r="I24">
        <v>0</v>
      </c>
      <c r="J24">
        <v>339740451.60000002</v>
      </c>
      <c r="K24">
        <v>1625552.4</v>
      </c>
      <c r="L24">
        <v>1625552.78</v>
      </c>
    </row>
    <row r="25" spans="1:12" x14ac:dyDescent="0.25">
      <c r="A25">
        <v>43</v>
      </c>
      <c r="B25" t="s">
        <v>33</v>
      </c>
      <c r="C25">
        <v>144</v>
      </c>
      <c r="D25">
        <v>144</v>
      </c>
      <c r="E25">
        <v>0</v>
      </c>
      <c r="F25">
        <v>0</v>
      </c>
      <c r="G25">
        <v>0</v>
      </c>
      <c r="H25">
        <v>0</v>
      </c>
      <c r="I25">
        <v>0</v>
      </c>
      <c r="J25">
        <v>51881243.759999998</v>
      </c>
      <c r="K25">
        <v>2882291.32</v>
      </c>
      <c r="L25">
        <v>2882291.33</v>
      </c>
    </row>
    <row r="26" spans="1:12" x14ac:dyDescent="0.25">
      <c r="A26">
        <v>47</v>
      </c>
      <c r="B26" t="s">
        <v>498</v>
      </c>
      <c r="C26">
        <v>1955500</v>
      </c>
      <c r="D26">
        <v>3447125</v>
      </c>
      <c r="E26">
        <v>0</v>
      </c>
      <c r="F26">
        <v>336400</v>
      </c>
      <c r="G26">
        <v>336400</v>
      </c>
      <c r="H26">
        <v>0</v>
      </c>
      <c r="I26">
        <v>0</v>
      </c>
      <c r="J26">
        <v>71167421.900000006</v>
      </c>
      <c r="K26">
        <v>2846578.06</v>
      </c>
      <c r="L26">
        <v>2365713.88</v>
      </c>
    </row>
    <row r="27" spans="1:12" x14ac:dyDescent="0.25">
      <c r="A27">
        <v>54</v>
      </c>
      <c r="B27" t="s">
        <v>25</v>
      </c>
      <c r="C27">
        <v>132831</v>
      </c>
      <c r="D27">
        <v>132831</v>
      </c>
      <c r="E27">
        <v>0</v>
      </c>
      <c r="F27">
        <v>0</v>
      </c>
      <c r="G27">
        <v>0</v>
      </c>
      <c r="H27">
        <v>0</v>
      </c>
      <c r="I27">
        <v>0</v>
      </c>
      <c r="J27">
        <v>3320775</v>
      </c>
      <c r="K27">
        <v>45325</v>
      </c>
      <c r="L27">
        <v>46472.78</v>
      </c>
    </row>
    <row r="28" spans="1:12" x14ac:dyDescent="0.25">
      <c r="A28">
        <v>56</v>
      </c>
      <c r="B28" t="s">
        <v>499</v>
      </c>
      <c r="C28">
        <v>644974</v>
      </c>
      <c r="D28">
        <v>646646</v>
      </c>
      <c r="E28">
        <v>0</v>
      </c>
      <c r="F28">
        <v>24182</v>
      </c>
      <c r="G28">
        <v>24182</v>
      </c>
      <c r="H28">
        <v>0</v>
      </c>
      <c r="I28">
        <v>0</v>
      </c>
      <c r="J28">
        <v>85499392</v>
      </c>
      <c r="K28">
        <v>395240</v>
      </c>
      <c r="L28">
        <v>373368.98</v>
      </c>
    </row>
    <row r="29" spans="1:12" x14ac:dyDescent="0.25">
      <c r="A29">
        <v>57</v>
      </c>
      <c r="B29" t="s">
        <v>500</v>
      </c>
      <c r="C29">
        <v>70718</v>
      </c>
      <c r="D29">
        <v>70718</v>
      </c>
      <c r="E29">
        <v>0</v>
      </c>
      <c r="F29">
        <v>3300</v>
      </c>
      <c r="G29">
        <v>3300</v>
      </c>
      <c r="H29">
        <v>0</v>
      </c>
      <c r="I29">
        <v>0</v>
      </c>
      <c r="J29">
        <v>7089280</v>
      </c>
      <c r="K29">
        <v>170498</v>
      </c>
      <c r="L29">
        <v>135137</v>
      </c>
    </row>
    <row r="30" spans="1:12" x14ac:dyDescent="0.25">
      <c r="A30">
        <v>58</v>
      </c>
      <c r="B30" t="s">
        <v>501</v>
      </c>
      <c r="C30">
        <v>-185</v>
      </c>
      <c r="D30">
        <v>-185</v>
      </c>
      <c r="E30">
        <v>0</v>
      </c>
      <c r="F30">
        <v>-1500</v>
      </c>
      <c r="G30">
        <v>-1500</v>
      </c>
      <c r="H30">
        <v>0</v>
      </c>
      <c r="I30">
        <v>0</v>
      </c>
      <c r="J30">
        <v>-194405.4</v>
      </c>
      <c r="K30">
        <v>-5254.2</v>
      </c>
      <c r="L30">
        <v>-2347.69</v>
      </c>
    </row>
    <row r="31" spans="1:12" x14ac:dyDescent="0.25">
      <c r="A31">
        <v>59</v>
      </c>
      <c r="B31" t="s">
        <v>502</v>
      </c>
      <c r="C31">
        <v>-222</v>
      </c>
      <c r="D31">
        <v>-222</v>
      </c>
      <c r="E31">
        <v>0</v>
      </c>
      <c r="F31">
        <v>-8</v>
      </c>
      <c r="G31">
        <v>-8</v>
      </c>
      <c r="H31">
        <v>0</v>
      </c>
      <c r="I31">
        <v>0</v>
      </c>
      <c r="J31">
        <v>-669755.5</v>
      </c>
      <c r="K31">
        <v>-18101.5</v>
      </c>
      <c r="L31">
        <v>-6579.55</v>
      </c>
    </row>
    <row r="32" spans="1:12" x14ac:dyDescent="0.25">
      <c r="A32">
        <v>60</v>
      </c>
      <c r="B32" t="s">
        <v>503</v>
      </c>
      <c r="C32">
        <v>477</v>
      </c>
      <c r="D32">
        <v>477</v>
      </c>
      <c r="E32">
        <v>0</v>
      </c>
      <c r="F32">
        <v>0</v>
      </c>
      <c r="G32">
        <v>0</v>
      </c>
      <c r="H32">
        <v>0</v>
      </c>
      <c r="I32">
        <v>0</v>
      </c>
      <c r="J32">
        <v>110829400.92</v>
      </c>
      <c r="K32">
        <v>0</v>
      </c>
      <c r="L32">
        <v>2789328.38</v>
      </c>
    </row>
    <row r="33" spans="1:12" x14ac:dyDescent="0.25">
      <c r="A33">
        <v>61</v>
      </c>
      <c r="B33" t="s">
        <v>504</v>
      </c>
      <c r="C33">
        <v>-4554</v>
      </c>
      <c r="D33">
        <v>-4554</v>
      </c>
      <c r="E33">
        <v>0</v>
      </c>
      <c r="F33">
        <v>-24</v>
      </c>
      <c r="G33">
        <v>-24</v>
      </c>
      <c r="H33">
        <v>0</v>
      </c>
      <c r="I33">
        <v>0</v>
      </c>
      <c r="J33">
        <v>-8722110.5999999996</v>
      </c>
      <c r="K33">
        <v>-42135.8</v>
      </c>
      <c r="L33">
        <v>-28179.16</v>
      </c>
    </row>
    <row r="34" spans="1:12" x14ac:dyDescent="0.25">
      <c r="A34">
        <v>67</v>
      </c>
      <c r="B34" t="s">
        <v>505</v>
      </c>
      <c r="C34">
        <v>23020267</v>
      </c>
      <c r="D34">
        <v>23020267</v>
      </c>
      <c r="E34">
        <v>0</v>
      </c>
      <c r="F34">
        <v>47844847</v>
      </c>
      <c r="G34">
        <v>47844847</v>
      </c>
      <c r="H34">
        <v>0</v>
      </c>
      <c r="I34">
        <v>0</v>
      </c>
      <c r="J34">
        <v>51064478961.449997</v>
      </c>
      <c r="K34">
        <v>243726172.37</v>
      </c>
      <c r="L34">
        <v>243051058.36000001</v>
      </c>
    </row>
    <row r="35" spans="1:12" x14ac:dyDescent="0.25">
      <c r="A35">
        <v>68</v>
      </c>
      <c r="B35" t="s">
        <v>506</v>
      </c>
      <c r="C35">
        <v>34265372</v>
      </c>
      <c r="D35">
        <v>34265165</v>
      </c>
      <c r="E35">
        <v>0</v>
      </c>
      <c r="F35">
        <v>455803</v>
      </c>
      <c r="G35">
        <v>455803</v>
      </c>
      <c r="H35">
        <v>0</v>
      </c>
      <c r="I35">
        <v>0</v>
      </c>
      <c r="J35">
        <v>5288391251.04</v>
      </c>
      <c r="K35">
        <v>25258744.120000001</v>
      </c>
      <c r="L35">
        <v>25108298.09</v>
      </c>
    </row>
    <row r="36" spans="1:12" x14ac:dyDescent="0.25">
      <c r="A36">
        <v>69</v>
      </c>
      <c r="B36" t="s">
        <v>507</v>
      </c>
      <c r="C36">
        <v>3001970</v>
      </c>
      <c r="D36">
        <v>3001970</v>
      </c>
      <c r="E36">
        <v>0</v>
      </c>
      <c r="F36">
        <v>0</v>
      </c>
      <c r="G36">
        <v>0</v>
      </c>
      <c r="H36">
        <v>0</v>
      </c>
      <c r="I36">
        <v>0</v>
      </c>
      <c r="J36">
        <v>245739017</v>
      </c>
      <c r="K36">
        <v>6104311</v>
      </c>
      <c r="L36">
        <v>4717572</v>
      </c>
    </row>
    <row r="37" spans="1:12" x14ac:dyDescent="0.25">
      <c r="A37">
        <v>70</v>
      </c>
      <c r="B37" t="s">
        <v>508</v>
      </c>
      <c r="C37">
        <v>2768126</v>
      </c>
      <c r="D37">
        <v>2768126</v>
      </c>
      <c r="E37">
        <v>0</v>
      </c>
      <c r="F37">
        <v>0</v>
      </c>
      <c r="G37">
        <v>0</v>
      </c>
      <c r="H37">
        <v>0</v>
      </c>
      <c r="I37">
        <v>0</v>
      </c>
      <c r="J37">
        <v>197473982</v>
      </c>
      <c r="K37">
        <v>4900051</v>
      </c>
      <c r="L37">
        <v>1574750.05</v>
      </c>
    </row>
    <row r="38" spans="1:12" x14ac:dyDescent="0.25">
      <c r="A38">
        <v>71</v>
      </c>
      <c r="B38" t="s">
        <v>509</v>
      </c>
      <c r="C38">
        <v>1171950</v>
      </c>
      <c r="D38">
        <v>1179321</v>
      </c>
      <c r="E38">
        <v>0</v>
      </c>
      <c r="F38">
        <v>0</v>
      </c>
      <c r="G38">
        <v>0</v>
      </c>
      <c r="H38">
        <v>0</v>
      </c>
      <c r="I38">
        <v>0</v>
      </c>
      <c r="J38">
        <v>35527211.280000001</v>
      </c>
      <c r="K38">
        <v>0</v>
      </c>
      <c r="L38">
        <v>7860.98</v>
      </c>
    </row>
    <row r="39" spans="1:12" x14ac:dyDescent="0.25">
      <c r="A39">
        <v>74</v>
      </c>
      <c r="B39" t="s">
        <v>94</v>
      </c>
      <c r="C39">
        <v>802436</v>
      </c>
      <c r="D39">
        <v>1839467</v>
      </c>
      <c r="E39">
        <v>0</v>
      </c>
      <c r="F39">
        <v>340900</v>
      </c>
      <c r="G39">
        <v>340900</v>
      </c>
      <c r="H39">
        <v>0</v>
      </c>
      <c r="I39">
        <v>0</v>
      </c>
      <c r="J39">
        <v>36556371.020000003</v>
      </c>
      <c r="K39">
        <v>418887.14</v>
      </c>
      <c r="L39">
        <v>410354.37</v>
      </c>
    </row>
    <row r="40" spans="1:12" x14ac:dyDescent="0.25">
      <c r="A40">
        <v>75</v>
      </c>
      <c r="B40" t="s">
        <v>510</v>
      </c>
      <c r="C40">
        <v>241348</v>
      </c>
      <c r="D40">
        <v>241348</v>
      </c>
      <c r="E40">
        <v>0</v>
      </c>
      <c r="F40">
        <v>62627</v>
      </c>
      <c r="G40">
        <v>62627</v>
      </c>
      <c r="H40">
        <v>0</v>
      </c>
      <c r="I40">
        <v>0</v>
      </c>
      <c r="J40">
        <v>283230201.66000003</v>
      </c>
      <c r="K40">
        <v>7627310.2800000003</v>
      </c>
      <c r="L40">
        <v>4609604.82</v>
      </c>
    </row>
    <row r="41" spans="1:12" x14ac:dyDescent="0.25">
      <c r="A41">
        <v>76</v>
      </c>
      <c r="B41" t="s">
        <v>511</v>
      </c>
      <c r="C41">
        <v>338363</v>
      </c>
      <c r="D41">
        <v>338363</v>
      </c>
      <c r="E41">
        <v>0</v>
      </c>
      <c r="F41">
        <v>25892</v>
      </c>
      <c r="G41">
        <v>25892</v>
      </c>
      <c r="H41">
        <v>0</v>
      </c>
      <c r="I41">
        <v>0</v>
      </c>
      <c r="J41">
        <v>84811094.719999999</v>
      </c>
      <c r="K41">
        <v>2292891.96</v>
      </c>
      <c r="L41">
        <v>922028.93</v>
      </c>
    </row>
    <row r="42" spans="1:12" x14ac:dyDescent="0.25">
      <c r="A42">
        <v>77</v>
      </c>
      <c r="B42" t="s">
        <v>512</v>
      </c>
      <c r="C42">
        <v>8372889</v>
      </c>
      <c r="D42">
        <v>8372889</v>
      </c>
      <c r="E42">
        <v>0</v>
      </c>
      <c r="F42">
        <v>0</v>
      </c>
      <c r="G42">
        <v>0</v>
      </c>
      <c r="H42">
        <v>0</v>
      </c>
      <c r="I42">
        <v>0</v>
      </c>
      <c r="J42">
        <v>4033201100.1199999</v>
      </c>
      <c r="K42">
        <v>0</v>
      </c>
      <c r="L42">
        <v>974215.72</v>
      </c>
    </row>
    <row r="43" spans="1:12" x14ac:dyDescent="0.25">
      <c r="A43">
        <v>81</v>
      </c>
      <c r="B43" t="s">
        <v>513</v>
      </c>
      <c r="C43">
        <v>74355</v>
      </c>
      <c r="D43">
        <v>74355</v>
      </c>
      <c r="E43">
        <v>0</v>
      </c>
      <c r="F43">
        <v>11211</v>
      </c>
      <c r="G43">
        <v>11211</v>
      </c>
      <c r="H43">
        <v>0</v>
      </c>
      <c r="I43">
        <v>0</v>
      </c>
      <c r="J43">
        <v>7435500</v>
      </c>
      <c r="K43">
        <v>3700</v>
      </c>
      <c r="L43">
        <v>495699.08</v>
      </c>
    </row>
    <row r="44" spans="1:12" x14ac:dyDescent="0.25">
      <c r="A44">
        <v>83</v>
      </c>
      <c r="B44" t="s">
        <v>514</v>
      </c>
      <c r="C44">
        <v>-4761</v>
      </c>
      <c r="D44">
        <v>-4554</v>
      </c>
      <c r="E44">
        <v>0</v>
      </c>
      <c r="F44">
        <v>-5400</v>
      </c>
      <c r="G44">
        <v>-5400</v>
      </c>
      <c r="H44">
        <v>0</v>
      </c>
      <c r="I44">
        <v>0</v>
      </c>
      <c r="J44">
        <v>-10078498.800000001</v>
      </c>
      <c r="K44">
        <v>-48688.4</v>
      </c>
      <c r="L44">
        <v>-33670.54</v>
      </c>
    </row>
    <row r="45" spans="1:12" x14ac:dyDescent="0.25">
      <c r="A45">
        <v>90</v>
      </c>
      <c r="B45" t="s">
        <v>640</v>
      </c>
      <c r="C45">
        <v>184238</v>
      </c>
      <c r="D45">
        <v>184238</v>
      </c>
      <c r="E45">
        <v>0</v>
      </c>
      <c r="F45">
        <v>41860</v>
      </c>
      <c r="G45">
        <v>41860</v>
      </c>
      <c r="H45">
        <v>0</v>
      </c>
      <c r="I45">
        <v>0</v>
      </c>
      <c r="J45">
        <v>4755700.51</v>
      </c>
      <c r="K45">
        <v>54445.73</v>
      </c>
      <c r="L45">
        <v>51839.8</v>
      </c>
    </row>
    <row r="46" spans="1:12" x14ac:dyDescent="0.25">
      <c r="A46">
        <v>91</v>
      </c>
      <c r="B46" t="s">
        <v>641</v>
      </c>
      <c r="C46">
        <v>3770724</v>
      </c>
      <c r="D46">
        <v>3770724</v>
      </c>
      <c r="E46">
        <v>0</v>
      </c>
      <c r="F46">
        <v>748000</v>
      </c>
      <c r="G46">
        <v>748000</v>
      </c>
      <c r="H46">
        <v>0</v>
      </c>
      <c r="I46">
        <v>0</v>
      </c>
      <c r="J46">
        <v>87756983.620000005</v>
      </c>
      <c r="K46">
        <v>1003356.5</v>
      </c>
      <c r="L46">
        <v>852459.8</v>
      </c>
    </row>
    <row r="47" spans="1:12" x14ac:dyDescent="0.25">
      <c r="A47">
        <v>92</v>
      </c>
      <c r="B47" t="s">
        <v>642</v>
      </c>
      <c r="C47">
        <v>58217</v>
      </c>
      <c r="D47">
        <v>5195341</v>
      </c>
      <c r="E47">
        <v>0</v>
      </c>
      <c r="F47">
        <v>7525473</v>
      </c>
      <c r="G47">
        <v>7525473</v>
      </c>
      <c r="H47">
        <v>0</v>
      </c>
      <c r="I47">
        <v>0</v>
      </c>
      <c r="J47">
        <v>3470717098</v>
      </c>
      <c r="K47">
        <v>16752396.6</v>
      </c>
      <c r="L47">
        <v>39433499.229999997</v>
      </c>
    </row>
    <row r="48" spans="1:12" x14ac:dyDescent="0.25">
      <c r="A48">
        <v>93</v>
      </c>
      <c r="B48" t="s">
        <v>643</v>
      </c>
      <c r="C48">
        <v>30037</v>
      </c>
      <c r="D48">
        <v>6963418</v>
      </c>
      <c r="E48">
        <v>0</v>
      </c>
      <c r="F48">
        <v>10087389</v>
      </c>
      <c r="G48">
        <v>10087389</v>
      </c>
      <c r="H48">
        <v>0</v>
      </c>
      <c r="I48">
        <v>0</v>
      </c>
      <c r="J48">
        <v>3927507215.8000002</v>
      </c>
      <c r="K48">
        <v>18957192.600000001</v>
      </c>
      <c r="L48">
        <v>24528791.18</v>
      </c>
    </row>
    <row r="49" spans="1:12" x14ac:dyDescent="0.25">
      <c r="A49">
        <v>95</v>
      </c>
      <c r="B49" t="s">
        <v>644</v>
      </c>
      <c r="C49">
        <v>45429</v>
      </c>
      <c r="D49">
        <v>1862997</v>
      </c>
      <c r="E49">
        <v>0</v>
      </c>
      <c r="F49">
        <v>2694900</v>
      </c>
      <c r="G49">
        <v>2694900</v>
      </c>
      <c r="H49">
        <v>0</v>
      </c>
      <c r="I49">
        <v>0</v>
      </c>
      <c r="J49">
        <v>5252982108.5</v>
      </c>
      <c r="K49">
        <v>25335074.5</v>
      </c>
      <c r="L49">
        <v>18549389.140000001</v>
      </c>
    </row>
    <row r="50" spans="1:12" x14ac:dyDescent="0.25">
      <c r="A50">
        <v>96</v>
      </c>
      <c r="B50" t="s">
        <v>645</v>
      </c>
      <c r="C50">
        <v>52242</v>
      </c>
      <c r="D50">
        <v>6995889</v>
      </c>
      <c r="E50">
        <v>0</v>
      </c>
      <c r="F50">
        <v>10129800</v>
      </c>
      <c r="G50">
        <v>10129800</v>
      </c>
      <c r="H50">
        <v>0</v>
      </c>
      <c r="I50">
        <v>0</v>
      </c>
      <c r="J50">
        <v>8381365898.1999998</v>
      </c>
      <c r="K50">
        <v>40445206.799999997</v>
      </c>
      <c r="L50">
        <v>28980020.16</v>
      </c>
    </row>
    <row r="51" spans="1:12" ht="22.5" customHeight="1" x14ac:dyDescent="0.25">
      <c r="A51">
        <v>98</v>
      </c>
      <c r="B51" t="s">
        <v>662</v>
      </c>
      <c r="C51">
        <v>5418432</v>
      </c>
      <c r="D51">
        <v>5418432</v>
      </c>
      <c r="E51">
        <v>0</v>
      </c>
      <c r="F51">
        <v>184096</v>
      </c>
      <c r="G51">
        <v>184096</v>
      </c>
      <c r="H51">
        <v>0</v>
      </c>
      <c r="I51">
        <v>0</v>
      </c>
      <c r="J51">
        <v>601118271</v>
      </c>
      <c r="K51">
        <v>2805797</v>
      </c>
      <c r="L51">
        <v>2903894.17</v>
      </c>
    </row>
    <row r="52" spans="1:12" x14ac:dyDescent="0.25">
      <c r="A52">
        <v>99</v>
      </c>
      <c r="B52" t="s">
        <v>663</v>
      </c>
      <c r="C52">
        <v>783288</v>
      </c>
      <c r="D52">
        <v>783288</v>
      </c>
      <c r="E52">
        <v>0</v>
      </c>
      <c r="F52">
        <v>24654</v>
      </c>
      <c r="G52">
        <v>24654</v>
      </c>
      <c r="H52">
        <v>0</v>
      </c>
      <c r="I52">
        <v>0</v>
      </c>
      <c r="J52">
        <v>135912267</v>
      </c>
      <c r="K52">
        <v>637419</v>
      </c>
      <c r="L52">
        <v>656555.53</v>
      </c>
    </row>
    <row r="53" spans="1:12" x14ac:dyDescent="0.25">
      <c r="A53">
        <v>100</v>
      </c>
      <c r="B53" t="s">
        <v>664</v>
      </c>
      <c r="C53">
        <v>451503</v>
      </c>
      <c r="D53">
        <v>451503</v>
      </c>
      <c r="E53">
        <v>0</v>
      </c>
      <c r="F53">
        <v>0</v>
      </c>
      <c r="G53">
        <v>0</v>
      </c>
      <c r="H53">
        <v>0</v>
      </c>
      <c r="I53">
        <v>0</v>
      </c>
      <c r="J53">
        <v>31014360</v>
      </c>
      <c r="K53">
        <v>719163</v>
      </c>
      <c r="L53">
        <v>795237.14</v>
      </c>
    </row>
    <row r="54" spans="1:12" x14ac:dyDescent="0.25">
      <c r="A54">
        <v>104</v>
      </c>
      <c r="B54" t="s">
        <v>646</v>
      </c>
      <c r="C54">
        <v>258001</v>
      </c>
      <c r="D54">
        <v>258001</v>
      </c>
      <c r="E54">
        <v>0</v>
      </c>
      <c r="F54">
        <v>70994</v>
      </c>
      <c r="G54">
        <v>70994</v>
      </c>
      <c r="H54">
        <v>0</v>
      </c>
      <c r="I54">
        <v>0</v>
      </c>
      <c r="J54">
        <v>63486672</v>
      </c>
      <c r="K54">
        <v>1489141</v>
      </c>
      <c r="L54">
        <v>1715855.49</v>
      </c>
    </row>
  </sheetData>
  <phoneticPr fontId="4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31</vt:i4>
      </vt:variant>
    </vt:vector>
  </HeadingPairs>
  <TitlesOfParts>
    <vt:vector size="50" baseType="lpstr">
      <vt:lpstr>Summen</vt:lpstr>
      <vt:lpstr>Schlüssel</vt:lpstr>
      <vt:lpstr>HTA-11-22-77-81</vt:lpstr>
      <vt:lpstr>GAN-8-67-69</vt:lpstr>
      <vt:lpstr>TKN-9-68-70</vt:lpstr>
      <vt:lpstr>Gl7-31</vt:lpstr>
      <vt:lpstr>TO-25</vt:lpstr>
      <vt:lpstr>RP-54</vt:lpstr>
      <vt:lpstr>STS-29-75-27-76</vt:lpstr>
      <vt:lpstr>STS-Dezember</vt:lpstr>
      <vt:lpstr>ER-24-IR-43</vt:lpstr>
      <vt:lpstr>MB-28-18</vt:lpstr>
      <vt:lpstr>ZD-34</vt:lpstr>
      <vt:lpstr>GAP-93-92-94-96-95-97</vt:lpstr>
      <vt:lpstr>TKP-98-99-100</vt:lpstr>
      <vt:lpstr>Gep-13-90-74-21-47-91</vt:lpstr>
      <vt:lpstr>Velo-15</vt:lpstr>
      <vt:lpstr>TUO-60-71</vt:lpstr>
      <vt:lpstr>POR-Auswertung</vt:lpstr>
      <vt:lpstr>'ER-24-IR-43'!Druckbereich</vt:lpstr>
      <vt:lpstr>'GAN-8-67-69'!Druckbereich</vt:lpstr>
      <vt:lpstr>'GAP-93-92-94-96-95-97'!Druckbereich</vt:lpstr>
      <vt:lpstr>'Gep-13-90-74-21-47-91'!Druckbereich</vt:lpstr>
      <vt:lpstr>'Gl7-31'!Druckbereich</vt:lpstr>
      <vt:lpstr>'HTA-11-22-77-81'!Druckbereich</vt:lpstr>
      <vt:lpstr>'MB-28-18'!Druckbereich</vt:lpstr>
      <vt:lpstr>'RP-54'!Druckbereich</vt:lpstr>
      <vt:lpstr>Schlüssel!Druckbereich</vt:lpstr>
      <vt:lpstr>Summen!Druckbereich</vt:lpstr>
      <vt:lpstr>'TKN-9-68-70'!Druckbereich</vt:lpstr>
      <vt:lpstr>'TKP-98-99-100'!Druckbereich</vt:lpstr>
      <vt:lpstr>'TO-25'!Druckbereich</vt:lpstr>
      <vt:lpstr>'TUO-60-71'!Druckbereich</vt:lpstr>
      <vt:lpstr>'Velo-15'!Druckbereich</vt:lpstr>
      <vt:lpstr>'ER-24-IR-43'!Drucktitel</vt:lpstr>
      <vt:lpstr>'GAN-8-67-69'!Drucktitel</vt:lpstr>
      <vt:lpstr>'GAP-93-92-94-96-95-97'!Drucktitel</vt:lpstr>
      <vt:lpstr>'Gep-13-90-74-21-47-91'!Drucktitel</vt:lpstr>
      <vt:lpstr>'Gl7-31'!Drucktitel</vt:lpstr>
      <vt:lpstr>'HTA-11-22-77-81'!Drucktitel</vt:lpstr>
      <vt:lpstr>'MB-28-18'!Drucktitel</vt:lpstr>
      <vt:lpstr>'RP-54'!Drucktitel</vt:lpstr>
      <vt:lpstr>'STS-29-75-27-76'!Drucktitel</vt:lpstr>
      <vt:lpstr>'STS-Dezember'!Drucktitel</vt:lpstr>
      <vt:lpstr>'TKN-9-68-70'!Drucktitel</vt:lpstr>
      <vt:lpstr>'TKP-98-99-100'!Drucktitel</vt:lpstr>
      <vt:lpstr>'TO-25'!Drucktitel</vt:lpstr>
      <vt:lpstr>'TUO-60-71'!Drucktitel</vt:lpstr>
      <vt:lpstr>'Velo-15'!Drucktitel</vt:lpstr>
      <vt:lpstr>'ZD-34'!Drucktitel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2013-01-10T09:12:16Z</cp:lastPrinted>
  <dcterms:created xsi:type="dcterms:W3CDTF">2006-09-16T00:00:00Z</dcterms:created>
  <dcterms:modified xsi:type="dcterms:W3CDTF">2015-03-10T17:07:51Z</dcterms:modified>
</cp:coreProperties>
</file>